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35" windowHeight="8445" activeTab="1"/>
  </bookViews>
  <sheets>
    <sheet name="A-section" sheetId="7" r:id="rId1"/>
    <sheet name="B-section" sheetId="2" r:id="rId2"/>
    <sheet name="C-section" sheetId="6" r:id="rId3"/>
  </sheets>
  <definedNames>
    <definedName name="G_01" localSheetId="0">#REF!</definedName>
    <definedName name="G_01" localSheetId="2">#REF!</definedName>
    <definedName name="G_01">#REF!</definedName>
    <definedName name="G_02" localSheetId="0">#REF!</definedName>
    <definedName name="G_02" localSheetId="2">#REF!</definedName>
    <definedName name="G_02">#REF!</definedName>
    <definedName name="G_03" localSheetId="0">#REF!</definedName>
    <definedName name="G_03" localSheetId="2">#REF!</definedName>
    <definedName name="G_03">#REF!</definedName>
    <definedName name="G_04" localSheetId="0">#REF!</definedName>
    <definedName name="G_04" localSheetId="2">#REF!</definedName>
    <definedName name="G_04">#REF!</definedName>
    <definedName name="G_05" localSheetId="0">#REF!</definedName>
    <definedName name="G_05" localSheetId="2">#REF!</definedName>
    <definedName name="G_05">#REF!</definedName>
    <definedName name="G_06" localSheetId="0">#REF!</definedName>
    <definedName name="G_06" localSheetId="2">#REF!</definedName>
    <definedName name="G_06">#REF!</definedName>
    <definedName name="G_07" localSheetId="0">#REF!</definedName>
    <definedName name="G_07" localSheetId="2">#REF!</definedName>
    <definedName name="G_07">#REF!</definedName>
    <definedName name="G_08" localSheetId="0">#REF!</definedName>
    <definedName name="G_08" localSheetId="2">#REF!</definedName>
    <definedName name="G_08">#REF!</definedName>
    <definedName name="G_09" localSheetId="0">#REF!</definedName>
    <definedName name="G_09" localSheetId="2">#REF!</definedName>
    <definedName name="G_09">#REF!</definedName>
    <definedName name="G_1" localSheetId="0">#REF!</definedName>
    <definedName name="G_1" localSheetId="2">#REF!</definedName>
    <definedName name="G_1">#REF!</definedName>
    <definedName name="G_12" localSheetId="0">#REF!</definedName>
    <definedName name="G_12" localSheetId="2">#REF!</definedName>
    <definedName name="G_12">#REF!</definedName>
    <definedName name="G_2" localSheetId="0">#REF!</definedName>
    <definedName name="G_2" localSheetId="2">#REF!</definedName>
    <definedName name="G_2">#REF!</definedName>
    <definedName name="G_3" localSheetId="0">#REF!</definedName>
    <definedName name="G_3" localSheetId="2">#REF!</definedName>
    <definedName name="G_3">#REF!</definedName>
    <definedName name="G_4" localSheetId="0">#REF!</definedName>
    <definedName name="G_4" localSheetId="2">#REF!</definedName>
    <definedName name="G_4">#REF!</definedName>
    <definedName name="G_5" localSheetId="0">#REF!</definedName>
    <definedName name="G_5" localSheetId="2">#REF!</definedName>
    <definedName name="G_5">#REF!</definedName>
    <definedName name="G_6" localSheetId="0">#REF!</definedName>
    <definedName name="G_6" localSheetId="2">#REF!</definedName>
    <definedName name="G_6">#REF!</definedName>
    <definedName name="G_7" localSheetId="0">#REF!</definedName>
    <definedName name="G_7" localSheetId="2">#REF!</definedName>
    <definedName name="G_7">#REF!</definedName>
    <definedName name="G_8" localSheetId="0">#REF!</definedName>
    <definedName name="G_8" localSheetId="2">#REF!</definedName>
    <definedName name="G_8">#REF!</definedName>
    <definedName name="G_9" localSheetId="0">#REF!</definedName>
    <definedName name="G_9" localSheetId="2">#REF!</definedName>
    <definedName name="G_9">#REF!</definedName>
    <definedName name="L_25" localSheetId="0">#REF!</definedName>
    <definedName name="L_25" localSheetId="2">#REF!</definedName>
    <definedName name="L_25">#REF!</definedName>
    <definedName name="list" localSheetId="0">#REF!</definedName>
    <definedName name="list" localSheetId="2">#REF!</definedName>
    <definedName name="list">#REF!</definedName>
    <definedName name="NMSA1" localSheetId="0">#REF!</definedName>
    <definedName name="NMSA1" localSheetId="2">#REF!</definedName>
    <definedName name="NMSA1">#REF!</definedName>
    <definedName name="NMSA10" localSheetId="0">#REF!</definedName>
    <definedName name="NMSA10" localSheetId="2">#REF!</definedName>
    <definedName name="NMSA10">#REF!</definedName>
    <definedName name="NMSA11" localSheetId="0">#REF!</definedName>
    <definedName name="NMSA11" localSheetId="2">#REF!</definedName>
    <definedName name="NMSA11">#REF!</definedName>
    <definedName name="nmsa12" localSheetId="0">#REF!</definedName>
    <definedName name="nmsa12" localSheetId="2">#REF!</definedName>
    <definedName name="nmsa12">#REF!</definedName>
    <definedName name="NMSA13" localSheetId="0">#REF!</definedName>
    <definedName name="NMSA13" localSheetId="2">#REF!</definedName>
    <definedName name="NMSA13">#REF!</definedName>
    <definedName name="NMSA14" localSheetId="0">#REF!</definedName>
    <definedName name="NMSA14" localSheetId="2">#REF!</definedName>
    <definedName name="NMSA14">#REF!</definedName>
    <definedName name="nmsa15" localSheetId="0">#REF!</definedName>
    <definedName name="nmsa15" localSheetId="2">#REF!</definedName>
    <definedName name="nmsa15">#REF!</definedName>
    <definedName name="nmsa16" localSheetId="0">#REF!</definedName>
    <definedName name="nmsa16" localSheetId="2">#REF!</definedName>
    <definedName name="nmsa16">#REF!</definedName>
    <definedName name="nmsa17" localSheetId="0">#REF!</definedName>
    <definedName name="nmsa17" localSheetId="2">#REF!</definedName>
    <definedName name="nmsa17">#REF!</definedName>
    <definedName name="nmsa18" localSheetId="0">#REF!</definedName>
    <definedName name="nmsa18" localSheetId="2">#REF!</definedName>
    <definedName name="nmsa18">#REF!</definedName>
    <definedName name="NMSA2" localSheetId="0">#REF!</definedName>
    <definedName name="NMSA2" localSheetId="2">#REF!</definedName>
    <definedName name="NMSA2">#REF!</definedName>
    <definedName name="nmsa3" localSheetId="0">#REF!</definedName>
    <definedName name="nmsa3" localSheetId="2">#REF!</definedName>
    <definedName name="nmsa3">#REF!</definedName>
    <definedName name="NMSA4" localSheetId="0">#REF!</definedName>
    <definedName name="NMSA4" localSheetId="2">#REF!</definedName>
    <definedName name="NMSA4">#REF!</definedName>
    <definedName name="nmsa5" localSheetId="0">#REF!</definedName>
    <definedName name="nmsa5" localSheetId="2">#REF!</definedName>
    <definedName name="nmsa5">#REF!</definedName>
    <definedName name="nmsa6" localSheetId="0">#REF!</definedName>
    <definedName name="nmsa6" localSheetId="2">#REF!</definedName>
    <definedName name="nmsa6">#REF!</definedName>
    <definedName name="NMSA7" localSheetId="0">#REF!</definedName>
    <definedName name="NMSA7" localSheetId="2">#REF!</definedName>
    <definedName name="NMSA7">#REF!</definedName>
    <definedName name="NMSA8" localSheetId="0">#REF!</definedName>
    <definedName name="NMSA8" localSheetId="2">#REF!</definedName>
    <definedName name="NMSA8">#REF!</definedName>
    <definedName name="NMSA9" localSheetId="0">#REF!</definedName>
    <definedName name="NMSA9" localSheetId="2">#REF!</definedName>
    <definedName name="NMSA9">#REF!</definedName>
    <definedName name="print" localSheetId="0">#REF!</definedName>
    <definedName name="print" localSheetId="2">#REF!</definedName>
    <definedName name="print">#REF!</definedName>
    <definedName name="_xlnm.Print_Area" localSheetId="0">'A-section'!$A$1:$Y$35</definedName>
    <definedName name="_xlnm.Print_Area" localSheetId="1">'B-section'!$A$1:$Y$35</definedName>
    <definedName name="_xlnm.Print_Area" localSheetId="2">'C-section'!$A$1:$Y$19</definedName>
    <definedName name="sort" localSheetId="0">#REF!</definedName>
    <definedName name="sort" localSheetId="2">#REF!</definedName>
    <definedName name="sort">#REF!</definedName>
    <definedName name="STERKTE" localSheetId="0">#REF!</definedName>
    <definedName name="STERKTE" localSheetId="2">#REF!</definedName>
    <definedName name="STERKTE">#REF!</definedName>
    <definedName name="valuevx">42.314159</definedName>
    <definedName name="weeknumopt" localSheetId="0">#REF!</definedName>
    <definedName name="weeknumopt">#REF!</definedName>
  </definedNames>
  <calcPr calcId="125725"/>
</workbook>
</file>

<file path=xl/calcChain.xml><?xml version="1.0" encoding="utf-8"?>
<calcChain xmlns="http://schemas.openxmlformats.org/spreadsheetml/2006/main">
  <c r="Z11" i="6"/>
  <c r="AA19"/>
  <c r="AA17"/>
  <c r="AA15"/>
  <c r="AA13"/>
  <c r="Y19"/>
  <c r="Z17"/>
  <c r="Y17"/>
  <c r="Y15"/>
  <c r="Y13"/>
  <c r="Z13"/>
  <c r="Z15"/>
  <c r="Y35" i="7"/>
  <c r="U35"/>
  <c r="P35"/>
  <c r="K35"/>
  <c r="B35"/>
  <c r="S34"/>
  <c r="N34"/>
  <c r="I34"/>
  <c r="D34"/>
  <c r="B34"/>
  <c r="Y33"/>
  <c r="U33"/>
  <c r="S33"/>
  <c r="P33"/>
  <c r="N33"/>
  <c r="K33"/>
  <c r="I33"/>
  <c r="D33"/>
  <c r="B33"/>
  <c r="B32"/>
  <c r="F11" s="1"/>
  <c r="Y31"/>
  <c r="U31"/>
  <c r="P31"/>
  <c r="K31"/>
  <c r="B31"/>
  <c r="S30"/>
  <c r="N30"/>
  <c r="I30"/>
  <c r="D30"/>
  <c r="B30"/>
  <c r="F15" s="1"/>
  <c r="Y29"/>
  <c r="U29"/>
  <c r="S29"/>
  <c r="P29"/>
  <c r="N29"/>
  <c r="K29"/>
  <c r="I29"/>
  <c r="D29"/>
  <c r="B29"/>
  <c r="B28"/>
  <c r="F19" s="1"/>
  <c r="Y27"/>
  <c r="U27"/>
  <c r="P27"/>
  <c r="K27"/>
  <c r="B27"/>
  <c r="S26"/>
  <c r="N26"/>
  <c r="I26"/>
  <c r="D26"/>
  <c r="B26"/>
  <c r="F23" s="1"/>
  <c r="Y25"/>
  <c r="U25"/>
  <c r="S25"/>
  <c r="P25"/>
  <c r="N25"/>
  <c r="K25"/>
  <c r="I25"/>
  <c r="D25"/>
  <c r="B25"/>
  <c r="B24"/>
  <c r="F27" s="1"/>
  <c r="Y23"/>
  <c r="U23"/>
  <c r="P23"/>
  <c r="K23"/>
  <c r="B23"/>
  <c r="S22"/>
  <c r="N22"/>
  <c r="I22"/>
  <c r="D22"/>
  <c r="B22"/>
  <c r="F31" s="1"/>
  <c r="Y21"/>
  <c r="U21"/>
  <c r="S21"/>
  <c r="P21"/>
  <c r="N21"/>
  <c r="K21"/>
  <c r="I21"/>
  <c r="D21"/>
  <c r="B21"/>
  <c r="B20"/>
  <c r="F35" s="1"/>
  <c r="A20"/>
  <c r="A22" s="1"/>
  <c r="A24" s="1"/>
  <c r="A26" s="1"/>
  <c r="A28" s="1"/>
  <c r="A30" s="1"/>
  <c r="A32" s="1"/>
  <c r="A34" s="1"/>
  <c r="Y19"/>
  <c r="U19"/>
  <c r="P19"/>
  <c r="K19"/>
  <c r="B19"/>
  <c r="S18"/>
  <c r="N18"/>
  <c r="I18"/>
  <c r="D18"/>
  <c r="B18"/>
  <c r="F33" s="1"/>
  <c r="Y17"/>
  <c r="U17"/>
  <c r="S17"/>
  <c r="P17"/>
  <c r="N17"/>
  <c r="K17"/>
  <c r="I17"/>
  <c r="D17"/>
  <c r="B17"/>
  <c r="B16"/>
  <c r="F29" s="1"/>
  <c r="Y15"/>
  <c r="U15"/>
  <c r="P15"/>
  <c r="K15"/>
  <c r="B15"/>
  <c r="S14"/>
  <c r="N14"/>
  <c r="I14"/>
  <c r="D14"/>
  <c r="B14"/>
  <c r="F25" s="1"/>
  <c r="Y13"/>
  <c r="U13"/>
  <c r="S13"/>
  <c r="P13"/>
  <c r="N13"/>
  <c r="K13"/>
  <c r="I13"/>
  <c r="D13"/>
  <c r="B13"/>
  <c r="B12"/>
  <c r="F21" s="1"/>
  <c r="Y11"/>
  <c r="U11"/>
  <c r="P11"/>
  <c r="K11"/>
  <c r="B11"/>
  <c r="S10"/>
  <c r="N10"/>
  <c r="I10"/>
  <c r="D10"/>
  <c r="B10"/>
  <c r="F17" s="1"/>
  <c r="Y9"/>
  <c r="U9"/>
  <c r="S9"/>
  <c r="P9"/>
  <c r="N9"/>
  <c r="K9"/>
  <c r="I9"/>
  <c r="D9"/>
  <c r="B9"/>
  <c r="B8"/>
  <c r="F13" s="1"/>
  <c r="AA7"/>
  <c r="AA8" s="1"/>
  <c r="AA9" s="1"/>
  <c r="AA10" s="1"/>
  <c r="AA11" s="1"/>
  <c r="AA12" s="1"/>
  <c r="AA13" s="1"/>
  <c r="AA14" s="1"/>
  <c r="AA15" s="1"/>
  <c r="AA16" s="1"/>
  <c r="AA17" s="1"/>
  <c r="AA18" s="1"/>
  <c r="Y7"/>
  <c r="U7"/>
  <c r="P7"/>
  <c r="K7"/>
  <c r="F7"/>
  <c r="B7"/>
  <c r="S6"/>
  <c r="N6"/>
  <c r="I6"/>
  <c r="D6"/>
  <c r="B6"/>
  <c r="F9" s="1"/>
  <c r="Y5"/>
  <c r="U5"/>
  <c r="S5"/>
  <c r="P5"/>
  <c r="N5"/>
  <c r="K5"/>
  <c r="I5"/>
  <c r="D5"/>
  <c r="B5"/>
  <c r="B4"/>
  <c r="F5" s="1"/>
  <c r="Z19" i="6"/>
  <c r="K19"/>
  <c r="U17" s="1"/>
  <c r="B19"/>
  <c r="B18"/>
  <c r="B17"/>
  <c r="B16"/>
  <c r="K15"/>
  <c r="U19" s="1"/>
  <c r="B15"/>
  <c r="B14"/>
  <c r="F15" s="1"/>
  <c r="K17" s="1"/>
  <c r="P17" s="1"/>
  <c r="K13"/>
  <c r="U13" s="1"/>
  <c r="B13"/>
  <c r="B12"/>
  <c r="F19" s="1"/>
  <c r="U11"/>
  <c r="Y11" s="1"/>
  <c r="K11"/>
  <c r="P7" s="1"/>
  <c r="F11"/>
  <c r="B11"/>
  <c r="B10"/>
  <c r="F17" s="1"/>
  <c r="AC9"/>
  <c r="AC10" s="1"/>
  <c r="AC11" s="1"/>
  <c r="Z9"/>
  <c r="AA9" s="1"/>
  <c r="U9"/>
  <c r="Y9" s="1"/>
  <c r="B9"/>
  <c r="AC8"/>
  <c r="B8"/>
  <c r="F13" s="1"/>
  <c r="Z7"/>
  <c r="U7"/>
  <c r="Y7" s="1"/>
  <c r="K7"/>
  <c r="P11" s="1"/>
  <c r="F7"/>
  <c r="B7"/>
  <c r="B6"/>
  <c r="F9" s="1"/>
  <c r="K9" s="1"/>
  <c r="P9" s="1"/>
  <c r="Z5"/>
  <c r="AA11" s="1"/>
  <c r="U5"/>
  <c r="Y5" s="1"/>
  <c r="K5"/>
  <c r="P5" s="1"/>
  <c r="B5"/>
  <c r="B4"/>
  <c r="F5" s="1"/>
  <c r="S6" i="2"/>
  <c r="S10"/>
  <c r="S14"/>
  <c r="S18"/>
  <c r="S22"/>
  <c r="S26"/>
  <c r="S30"/>
  <c r="S34"/>
  <c r="S5"/>
  <c r="S9"/>
  <c r="S13"/>
  <c r="S17"/>
  <c r="S21"/>
  <c r="S25"/>
  <c r="S29"/>
  <c r="S33"/>
  <c r="N34"/>
  <c r="N30"/>
  <c r="N26"/>
  <c r="N22"/>
  <c r="N18"/>
  <c r="N14"/>
  <c r="N10"/>
  <c r="N6"/>
  <c r="I34"/>
  <c r="I30"/>
  <c r="I26"/>
  <c r="I22"/>
  <c r="I18"/>
  <c r="I14"/>
  <c r="I10"/>
  <c r="I6"/>
  <c r="D34"/>
  <c r="D18"/>
  <c r="D14"/>
  <c r="D10"/>
  <c r="D6"/>
  <c r="D30"/>
  <c r="D26"/>
  <c r="D22"/>
  <c r="N33"/>
  <c r="N29"/>
  <c r="N25"/>
  <c r="N21"/>
  <c r="N17"/>
  <c r="N13"/>
  <c r="N9"/>
  <c r="N5"/>
  <c r="I33"/>
  <c r="I29"/>
  <c r="I25"/>
  <c r="I21"/>
  <c r="I17"/>
  <c r="I13"/>
  <c r="I9"/>
  <c r="I5"/>
  <c r="D33"/>
  <c r="D29"/>
  <c r="D25"/>
  <c r="D21"/>
  <c r="D17"/>
  <c r="D13"/>
  <c r="D9"/>
  <c r="D5"/>
  <c r="Y35"/>
  <c r="Y33"/>
  <c r="Y31"/>
  <c r="Y29"/>
  <c r="Y27"/>
  <c r="Y25"/>
  <c r="Y23"/>
  <c r="Y21"/>
  <c r="Y19"/>
  <c r="Y17"/>
  <c r="Y15"/>
  <c r="Y13"/>
  <c r="Y11"/>
  <c r="Y9"/>
  <c r="Y7"/>
  <c r="Y5"/>
  <c r="U35"/>
  <c r="U33"/>
  <c r="U31"/>
  <c r="U29"/>
  <c r="U27"/>
  <c r="U25"/>
  <c r="U23"/>
  <c r="U21"/>
  <c r="U19"/>
  <c r="U17"/>
  <c r="U15"/>
  <c r="U13"/>
  <c r="U11"/>
  <c r="U9"/>
  <c r="U7"/>
  <c r="U5"/>
  <c r="P35"/>
  <c r="P33"/>
  <c r="P31"/>
  <c r="P29"/>
  <c r="P27"/>
  <c r="P25"/>
  <c r="P23"/>
  <c r="P21"/>
  <c r="P19"/>
  <c r="P17"/>
  <c r="P15"/>
  <c r="P13"/>
  <c r="P11"/>
  <c r="P7"/>
  <c r="P9"/>
  <c r="P5"/>
  <c r="K35"/>
  <c r="K33"/>
  <c r="K31"/>
  <c r="K29"/>
  <c r="K27"/>
  <c r="K25"/>
  <c r="K23"/>
  <c r="K21"/>
  <c r="K19"/>
  <c r="K15"/>
  <c r="K11"/>
  <c r="K7"/>
  <c r="K9"/>
  <c r="K17"/>
  <c r="B35"/>
  <c r="B34"/>
  <c r="F7" s="1"/>
  <c r="B33"/>
  <c r="B32"/>
  <c r="F11" s="1"/>
  <c r="B31"/>
  <c r="B30"/>
  <c r="F15" s="1"/>
  <c r="B29"/>
  <c r="B28"/>
  <c r="F19" s="1"/>
  <c r="B27"/>
  <c r="B26"/>
  <c r="F23" s="1"/>
  <c r="B25"/>
  <c r="B24"/>
  <c r="F27" s="1"/>
  <c r="B23"/>
  <c r="B22"/>
  <c r="F31" s="1"/>
  <c r="B21"/>
  <c r="B20"/>
  <c r="F35" s="1"/>
  <c r="B19"/>
  <c r="B18"/>
  <c r="F33" s="1"/>
  <c r="B17"/>
  <c r="B16"/>
  <c r="F29" s="1"/>
  <c r="B15"/>
  <c r="B14"/>
  <c r="F25" s="1"/>
  <c r="B13"/>
  <c r="B12"/>
  <c r="F21" s="1"/>
  <c r="B11"/>
  <c r="B10"/>
  <c r="F17" s="1"/>
  <c r="B9"/>
  <c r="B8"/>
  <c r="F13" s="1"/>
  <c r="K13" s="1"/>
  <c r="B7"/>
  <c r="B6"/>
  <c r="F9" s="1"/>
  <c r="B5"/>
  <c r="B4"/>
  <c r="F5" s="1"/>
  <c r="K5" s="1"/>
  <c r="A20"/>
  <c r="A22" s="1"/>
  <c r="A24" s="1"/>
  <c r="A26" s="1"/>
  <c r="A28" s="1"/>
  <c r="A30" s="1"/>
  <c r="A32" s="1"/>
  <c r="A34" s="1"/>
  <c r="AA7"/>
  <c r="AA8" s="1"/>
  <c r="AA9" s="1"/>
  <c r="AA10" s="1"/>
  <c r="AA11" s="1"/>
  <c r="AA12" s="1"/>
  <c r="AA13" s="1"/>
  <c r="AA14" s="1"/>
  <c r="AA15" s="1"/>
  <c r="AA16" s="1"/>
  <c r="AA17" s="1"/>
  <c r="AA18" s="1"/>
  <c r="AA5" i="6" l="1"/>
  <c r="AA7"/>
  <c r="P13"/>
  <c r="P15"/>
  <c r="P19"/>
  <c r="U15"/>
</calcChain>
</file>

<file path=xl/sharedStrings.xml><?xml version="1.0" encoding="utf-8"?>
<sst xmlns="http://schemas.openxmlformats.org/spreadsheetml/2006/main" count="382" uniqueCount="102">
  <si>
    <t>NAMES  &amp;  CELL NRS</t>
  </si>
  <si>
    <t xml:space="preserve">Venue:    </t>
  </si>
  <si>
    <t>Final Results</t>
  </si>
  <si>
    <t>Time</t>
  </si>
  <si>
    <t>Names</t>
  </si>
  <si>
    <t>Score</t>
  </si>
  <si>
    <t>vs</t>
  </si>
  <si>
    <t>G1</t>
  </si>
  <si>
    <t>G11</t>
  </si>
  <si>
    <t>G21</t>
  </si>
  <si>
    <t>G2</t>
  </si>
  <si>
    <t>G12</t>
  </si>
  <si>
    <t>G22</t>
  </si>
  <si>
    <t>G3</t>
  </si>
  <si>
    <t>G13</t>
  </si>
  <si>
    <t>G23</t>
  </si>
  <si>
    <t>G4</t>
  </si>
  <si>
    <t>G14</t>
  </si>
  <si>
    <t>G24</t>
  </si>
  <si>
    <t>G5</t>
  </si>
  <si>
    <t>G15</t>
  </si>
  <si>
    <t>G25</t>
  </si>
  <si>
    <t>G6</t>
  </si>
  <si>
    <t>G16</t>
  </si>
  <si>
    <t>G26</t>
  </si>
  <si>
    <t>G7</t>
  </si>
  <si>
    <t>G17</t>
  </si>
  <si>
    <t>G27</t>
  </si>
  <si>
    <t>G32</t>
  </si>
  <si>
    <t>G8</t>
  </si>
  <si>
    <t>G18</t>
  </si>
  <si>
    <t>G28</t>
  </si>
  <si>
    <t>G31</t>
  </si>
  <si>
    <t>Entries &amp; Rankings</t>
  </si>
  <si>
    <t>Tel</t>
  </si>
  <si>
    <t>#</t>
  </si>
  <si>
    <t>EVENT:</t>
  </si>
  <si>
    <t>G9</t>
  </si>
  <si>
    <t>G10</t>
  </si>
  <si>
    <t>G19</t>
  </si>
  <si>
    <t>G20</t>
  </si>
  <si>
    <t>G29</t>
  </si>
  <si>
    <t>G30</t>
  </si>
  <si>
    <t>Courts</t>
  </si>
  <si>
    <t>Round 1</t>
  </si>
  <si>
    <t>Court</t>
  </si>
  <si>
    <t>Round 2</t>
  </si>
  <si>
    <t>Round 3</t>
  </si>
  <si>
    <t>Round 4</t>
  </si>
  <si>
    <t>Position</t>
  </si>
  <si>
    <t>Players arrange their own venues</t>
  </si>
  <si>
    <t>NMSA Satellite 2 - 18 May to 14 June 2015</t>
  </si>
  <si>
    <t>B-section</t>
  </si>
  <si>
    <t>A-section</t>
  </si>
  <si>
    <t>C-section</t>
  </si>
  <si>
    <t>Craig Ruane</t>
  </si>
  <si>
    <t>Conrad Van der Merwe</t>
  </si>
  <si>
    <t>Mark Southwood</t>
  </si>
  <si>
    <t>Giovanni Raffa</t>
  </si>
  <si>
    <t>Ralph du Toit</t>
  </si>
  <si>
    <t>Blaar Coetzee</t>
  </si>
  <si>
    <t>Celumusa Malinga</t>
  </si>
  <si>
    <t>Gielie du Toit</t>
  </si>
  <si>
    <t>Brett Cousins</t>
  </si>
  <si>
    <t>Nico Prinsloo</t>
  </si>
  <si>
    <t>Milan Radmanovic</t>
  </si>
  <si>
    <t>Deon van den Bergh</t>
  </si>
  <si>
    <t>Piet Jordaan</t>
  </si>
  <si>
    <t>Grant Williams</t>
  </si>
  <si>
    <t>Dean Morkel</t>
  </si>
  <si>
    <t>Chris Muller</t>
  </si>
  <si>
    <t>Jaco Olivier</t>
  </si>
  <si>
    <t>Piet Albertyn</t>
  </si>
  <si>
    <t>Greg Smith</t>
  </si>
  <si>
    <t>Andre Louw</t>
  </si>
  <si>
    <t>Yusuf Timol</t>
  </si>
  <si>
    <t>Freddy Lapage</t>
  </si>
  <si>
    <t>Steyn van Blerk</t>
  </si>
  <si>
    <t>Theuns Botha</t>
  </si>
  <si>
    <t>EDDIE ORSMOND</t>
  </si>
  <si>
    <t>Magalan Pather</t>
  </si>
  <si>
    <t>De Jongh Delana</t>
  </si>
  <si>
    <t>Melanie Knibbs</t>
  </si>
  <si>
    <t>Sharon Cousins</t>
  </si>
  <si>
    <t>Bennie Koekemoer</t>
  </si>
  <si>
    <t>Klasie Schoeman</t>
  </si>
  <si>
    <t>Jacob Tlhaabye</t>
  </si>
  <si>
    <t>Elsie Morkel</t>
  </si>
  <si>
    <t>Willem Klopper</t>
  </si>
  <si>
    <t>Gerhard Buitendag</t>
  </si>
  <si>
    <t>Peter McLachlan</t>
  </si>
  <si>
    <t>Kofi Agyei</t>
  </si>
  <si>
    <t>Pieter Swart</t>
  </si>
  <si>
    <t>Wilbur van Wyk</t>
  </si>
  <si>
    <t>Pete Howarth</t>
  </si>
  <si>
    <t>w/o</t>
  </si>
  <si>
    <t>ROUND 2: 25-31 May 2015</t>
  </si>
  <si>
    <t>ROUND 4: 8-14 June 2015</t>
  </si>
  <si>
    <t>ROUND 3: 1-7 June 2015</t>
  </si>
  <si>
    <t>ROUND 1: 18-24 May 2015</t>
  </si>
  <si>
    <t>injury</t>
  </si>
  <si>
    <t>wed</t>
  </si>
</sst>
</file>

<file path=xl/styles.xml><?xml version="1.0" encoding="utf-8"?>
<styleSheet xmlns="http://schemas.openxmlformats.org/spreadsheetml/2006/main">
  <numFmts count="2">
    <numFmt numFmtId="44" formatCode="_ &quot;R&quot;\ * #,##0.00_ ;_ &quot;R&quot;\ * \-#,##0.00_ ;_ &quot;R&quot;\ * &quot;-&quot;??_ ;_ @_ "/>
    <numFmt numFmtId="43" formatCode="_ * #,##0.00_ ;_ * \-#,##0.00_ ;_ * &quot;-&quot;??_ ;_ @_ 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Tahoma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00CC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49">
    <xf numFmtId="0" fontId="0" fillId="0" borderId="0"/>
    <xf numFmtId="0" fontId="7" fillId="0" borderId="0"/>
    <xf numFmtId="0" fontId="8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8" fillId="24" borderId="0">
      <alignment horizontal="center" vertical="center" wrapText="1"/>
    </xf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3" fillId="0" borderId="0"/>
    <xf numFmtId="0" fontId="2" fillId="0" borderId="0"/>
    <xf numFmtId="0" fontId="8" fillId="0" borderId="0"/>
    <xf numFmtId="0" fontId="1" fillId="0" borderId="0"/>
  </cellStyleXfs>
  <cellXfs count="195">
    <xf numFmtId="0" fontId="0" fillId="0" borderId="0" xfId="0"/>
    <xf numFmtId="0" fontId="5" fillId="25" borderId="10" xfId="1903" applyFont="1" applyFill="1" applyBorder="1" applyAlignment="1">
      <alignment horizontal="center" vertical="center"/>
    </xf>
    <xf numFmtId="0" fontId="32" fillId="26" borderId="11" xfId="1903" applyFont="1" applyFill="1" applyBorder="1" applyAlignment="1">
      <alignment horizontal="center"/>
    </xf>
    <xf numFmtId="0" fontId="32" fillId="0" borderId="0" xfId="1903" applyFont="1"/>
    <xf numFmtId="0" fontId="5" fillId="25" borderId="13" xfId="1903" applyFont="1" applyFill="1" applyBorder="1" applyAlignment="1">
      <alignment horizontal="center" vertical="center"/>
    </xf>
    <xf numFmtId="0" fontId="32" fillId="25" borderId="13" xfId="1903" applyFont="1" applyFill="1" applyBorder="1"/>
    <xf numFmtId="0" fontId="29" fillId="25" borderId="13" xfId="1903" applyFont="1" applyFill="1" applyBorder="1" applyAlignment="1">
      <alignment horizontal="center" vertical="center"/>
    </xf>
    <xf numFmtId="0" fontId="33" fillId="25" borderId="13" xfId="1903" applyFont="1" applyFill="1" applyBorder="1"/>
    <xf numFmtId="0" fontId="33" fillId="0" borderId="0" xfId="1903" applyFont="1"/>
    <xf numFmtId="0" fontId="33" fillId="0" borderId="14" xfId="0" applyFont="1" applyBorder="1"/>
    <xf numFmtId="0" fontId="6" fillId="0" borderId="15" xfId="0" applyFont="1" applyBorder="1"/>
    <xf numFmtId="0" fontId="33" fillId="25" borderId="13" xfId="0" applyFont="1" applyFill="1" applyBorder="1"/>
    <xf numFmtId="0" fontId="30" fillId="0" borderId="12" xfId="1903" applyFont="1" applyBorder="1" applyAlignment="1">
      <alignment horizontal="center"/>
    </xf>
    <xf numFmtId="0" fontId="29" fillId="0" borderId="11" xfId="1903" applyFont="1" applyBorder="1" applyAlignment="1">
      <alignment horizontal="center"/>
    </xf>
    <xf numFmtId="0" fontId="30" fillId="0" borderId="16" xfId="1903" applyFont="1" applyBorder="1"/>
    <xf numFmtId="0" fontId="30" fillId="0" borderId="11" xfId="1903" applyFont="1" applyBorder="1"/>
    <xf numFmtId="0" fontId="29" fillId="25" borderId="13" xfId="1903" applyFont="1" applyFill="1" applyBorder="1"/>
    <xf numFmtId="0" fontId="30" fillId="0" borderId="16" xfId="1903" applyFont="1" applyBorder="1" applyAlignment="1">
      <alignment horizontal="center"/>
    </xf>
    <xf numFmtId="0" fontId="29" fillId="0" borderId="10" xfId="1903" applyFont="1" applyFill="1" applyBorder="1" applyAlignment="1">
      <alignment vertical="center"/>
    </xf>
    <xf numFmtId="0" fontId="42" fillId="0" borderId="19" xfId="1903" applyFont="1" applyBorder="1" applyAlignment="1">
      <alignment horizontal="left"/>
    </xf>
    <xf numFmtId="0" fontId="41" fillId="0" borderId="20" xfId="1903" applyFont="1" applyBorder="1" applyAlignment="1">
      <alignment horizontal="left"/>
    </xf>
    <xf numFmtId="0" fontId="42" fillId="25" borderId="13" xfId="1903" applyFont="1" applyFill="1" applyBorder="1" applyAlignment="1">
      <alignment horizontal="left"/>
    </xf>
    <xf numFmtId="0" fontId="8" fillId="25" borderId="13" xfId="1903" applyFont="1" applyFill="1" applyBorder="1"/>
    <xf numFmtId="0" fontId="8" fillId="0" borderId="13" xfId="1903" applyFont="1" applyFill="1" applyBorder="1" applyAlignment="1">
      <alignment horizontal="center"/>
    </xf>
    <xf numFmtId="0" fontId="8" fillId="0" borderId="0" xfId="1903" applyFont="1"/>
    <xf numFmtId="0" fontId="8" fillId="0" borderId="14" xfId="0" applyFont="1" applyBorder="1"/>
    <xf numFmtId="0" fontId="8" fillId="25" borderId="13" xfId="0" applyFont="1" applyFill="1" applyBorder="1"/>
    <xf numFmtId="20" fontId="39" fillId="25" borderId="13" xfId="1944" applyNumberFormat="1" applyFont="1" applyFill="1" applyBorder="1" applyAlignment="1">
      <alignment horizontal="center"/>
    </xf>
    <xf numFmtId="0" fontId="42" fillId="25" borderId="19" xfId="1903" applyFont="1" applyFill="1" applyBorder="1" applyAlignment="1">
      <alignment horizontal="left"/>
    </xf>
    <xf numFmtId="0" fontId="8" fillId="0" borderId="24" xfId="1903" applyFont="1" applyBorder="1" applyAlignment="1">
      <alignment horizontal="center"/>
    </xf>
    <xf numFmtId="0" fontId="6" fillId="0" borderId="0" xfId="1903" applyFont="1"/>
    <xf numFmtId="0" fontId="8" fillId="0" borderId="0" xfId="1903" applyFont="1" applyFill="1"/>
    <xf numFmtId="0" fontId="8" fillId="0" borderId="0" xfId="1903" applyFont="1" applyFill="1" applyAlignment="1">
      <alignment horizontal="center"/>
    </xf>
    <xf numFmtId="0" fontId="8" fillId="0" borderId="0" xfId="1903" applyFont="1" applyAlignment="1">
      <alignment horizontal="center"/>
    </xf>
    <xf numFmtId="0" fontId="8" fillId="0" borderId="0" xfId="1903" applyFont="1" applyBorder="1" applyAlignment="1">
      <alignment horizontal="center"/>
    </xf>
    <xf numFmtId="0" fontId="33" fillId="0" borderId="0" xfId="1903" applyFont="1" applyAlignment="1">
      <alignment horizontal="center"/>
    </xf>
    <xf numFmtId="0" fontId="33" fillId="0" borderId="0" xfId="1903" applyFont="1" applyFill="1"/>
    <xf numFmtId="0" fontId="33" fillId="25" borderId="0" xfId="1903" applyFont="1" applyFill="1"/>
    <xf numFmtId="0" fontId="5" fillId="26" borderId="16" xfId="1903" applyFont="1" applyFill="1" applyBorder="1" applyAlignment="1">
      <alignment horizontal="center" vertical="center" wrapText="1"/>
    </xf>
    <xf numFmtId="0" fontId="29" fillId="0" borderId="16" xfId="1903" applyFont="1" applyBorder="1" applyAlignment="1">
      <alignment horizontal="center"/>
    </xf>
    <xf numFmtId="0" fontId="30" fillId="0" borderId="0" xfId="1903" applyFont="1" applyAlignment="1">
      <alignment horizontal="center"/>
    </xf>
    <xf numFmtId="0" fontId="5" fillId="0" borderId="0" xfId="1903" applyFont="1"/>
    <xf numFmtId="20" fontId="39" fillId="0" borderId="21" xfId="1944" applyNumberFormat="1" applyFont="1" applyFill="1" applyBorder="1" applyAlignment="1">
      <alignment horizontal="center"/>
    </xf>
    <xf numFmtId="0" fontId="8" fillId="0" borderId="15" xfId="1903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21" xfId="1903" applyFont="1" applyFill="1" applyBorder="1" applyAlignment="1">
      <alignment horizontal="center"/>
    </xf>
    <xf numFmtId="0" fontId="8" fillId="0" borderId="13" xfId="1903" applyFont="1" applyFill="1" applyBorder="1"/>
    <xf numFmtId="20" fontId="39" fillId="0" borderId="14" xfId="1944" applyNumberFormat="1" applyFont="1" applyFill="1" applyBorder="1" applyAlignment="1">
      <alignment horizontal="center"/>
    </xf>
    <xf numFmtId="0" fontId="8" fillId="0" borderId="14" xfId="1903" applyFont="1" applyFill="1" applyBorder="1" applyAlignment="1">
      <alignment horizontal="center"/>
    </xf>
    <xf numFmtId="20" fontId="39" fillId="0" borderId="22" xfId="1944" applyNumberFormat="1" applyFont="1" applyFill="1" applyBorder="1" applyAlignment="1">
      <alignment horizontal="center"/>
    </xf>
    <xf numFmtId="0" fontId="39" fillId="0" borderId="0" xfId="1944" applyFont="1" applyFill="1" applyBorder="1" applyAlignment="1">
      <alignment horizontal="center"/>
    </xf>
    <xf numFmtId="0" fontId="8" fillId="0" borderId="25" xfId="1903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7" xfId="1903" applyFont="1" applyFill="1" applyBorder="1" applyAlignment="1">
      <alignment horizontal="center"/>
    </xf>
    <xf numFmtId="0" fontId="8" fillId="0" borderId="26" xfId="1903" applyFont="1" applyFill="1" applyBorder="1" applyAlignment="1">
      <alignment horizontal="center"/>
    </xf>
    <xf numFmtId="0" fontId="39" fillId="0" borderId="13" xfId="1944" applyFont="1" applyFill="1" applyBorder="1" applyAlignment="1">
      <alignment horizontal="center"/>
    </xf>
    <xf numFmtId="0" fontId="8" fillId="0" borderId="30" xfId="1903" applyFont="1" applyFill="1" applyBorder="1" applyAlignment="1">
      <alignment horizontal="center"/>
    </xf>
    <xf numFmtId="0" fontId="8" fillId="0" borderId="31" xfId="1903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32" xfId="1903" applyFont="1" applyFill="1" applyBorder="1" applyAlignment="1">
      <alignment horizontal="center"/>
    </xf>
    <xf numFmtId="0" fontId="8" fillId="0" borderId="0" xfId="1903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1903" applyFont="1" applyFill="1" applyBorder="1" applyAlignment="1">
      <alignment horizontal="center"/>
    </xf>
    <xf numFmtId="0" fontId="8" fillId="0" borderId="11" xfId="1903" applyFont="1" applyFill="1" applyBorder="1" applyAlignment="1">
      <alignment horizontal="center"/>
    </xf>
    <xf numFmtId="0" fontId="8" fillId="0" borderId="24" xfId="1903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1903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20" fontId="39" fillId="0" borderId="28" xfId="1944" applyNumberFormat="1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20" fontId="39" fillId="0" borderId="10" xfId="1944" applyNumberFormat="1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20" fontId="39" fillId="0" borderId="29" xfId="1944" applyNumberFormat="1" applyFont="1" applyFill="1" applyBorder="1" applyAlignment="1">
      <alignment horizontal="center"/>
    </xf>
    <xf numFmtId="0" fontId="8" fillId="0" borderId="36" xfId="1903" applyFont="1" applyFill="1" applyBorder="1" applyAlignment="1">
      <alignment horizontal="center"/>
    </xf>
    <xf numFmtId="0" fontId="8" fillId="0" borderId="37" xfId="1903" applyFont="1" applyFill="1" applyBorder="1" applyAlignment="1">
      <alignment horizontal="center"/>
    </xf>
    <xf numFmtId="0" fontId="8" fillId="0" borderId="19" xfId="1903" applyFont="1" applyFill="1" applyBorder="1"/>
    <xf numFmtId="0" fontId="8" fillId="0" borderId="19" xfId="1903" applyFont="1" applyFill="1" applyBorder="1" applyAlignment="1">
      <alignment horizontal="center"/>
    </xf>
    <xf numFmtId="0" fontId="8" fillId="0" borderId="13" xfId="1903" applyFont="1" applyBorder="1"/>
    <xf numFmtId="0" fontId="33" fillId="0" borderId="38" xfId="1903" applyFont="1" applyBorder="1" applyAlignment="1">
      <alignment horizontal="center"/>
    </xf>
    <xf numFmtId="0" fontId="29" fillId="0" borderId="38" xfId="1903" applyFont="1" applyBorder="1" applyAlignment="1">
      <alignment horizontal="center"/>
    </xf>
    <xf numFmtId="0" fontId="33" fillId="0" borderId="0" xfId="1903" applyFont="1" applyFill="1" applyAlignment="1">
      <alignment horizontal="center"/>
    </xf>
    <xf numFmtId="0" fontId="33" fillId="0" borderId="14" xfId="2145" applyFont="1" applyBorder="1"/>
    <xf numFmtId="0" fontId="6" fillId="0" borderId="15" xfId="2145" applyFont="1" applyBorder="1"/>
    <xf numFmtId="0" fontId="33" fillId="25" borderId="13" xfId="2145" applyFont="1" applyFill="1" applyBorder="1"/>
    <xf numFmtId="0" fontId="30" fillId="0" borderId="0" xfId="1903" applyFont="1" applyBorder="1"/>
    <xf numFmtId="0" fontId="29" fillId="25" borderId="23" xfId="1903" applyFont="1" applyFill="1" applyBorder="1"/>
    <xf numFmtId="0" fontId="8" fillId="0" borderId="14" xfId="2145" applyFont="1" applyFill="1" applyBorder="1" applyAlignment="1">
      <alignment horizontal="center"/>
    </xf>
    <xf numFmtId="0" fontId="8" fillId="27" borderId="15" xfId="1903" applyFont="1" applyFill="1" applyBorder="1" applyAlignment="1">
      <alignment horizontal="center"/>
    </xf>
    <xf numFmtId="0" fontId="8" fillId="27" borderId="14" xfId="1903" applyFont="1" applyFill="1" applyBorder="1" applyAlignment="1">
      <alignment horizontal="center"/>
    </xf>
    <xf numFmtId="0" fontId="8" fillId="27" borderId="14" xfId="2145" applyFont="1" applyFill="1" applyBorder="1" applyAlignment="1">
      <alignment horizontal="center"/>
    </xf>
    <xf numFmtId="0" fontId="8" fillId="27" borderId="0" xfId="2145" applyFont="1" applyFill="1" applyBorder="1" applyAlignment="1">
      <alignment horizontal="center"/>
    </xf>
    <xf numFmtId="0" fontId="8" fillId="27" borderId="23" xfId="1903" applyFont="1" applyFill="1" applyBorder="1"/>
    <xf numFmtId="0" fontId="8" fillId="0" borderId="14" xfId="2145" applyFont="1" applyBorder="1"/>
    <xf numFmtId="0" fontId="8" fillId="0" borderId="26" xfId="2145" applyFont="1" applyFill="1" applyBorder="1" applyAlignment="1">
      <alignment horizontal="center"/>
    </xf>
    <xf numFmtId="0" fontId="8" fillId="27" borderId="25" xfId="1903" applyFont="1" applyFill="1" applyBorder="1" applyAlignment="1">
      <alignment horizontal="center"/>
    </xf>
    <xf numFmtId="0" fontId="8" fillId="27" borderId="26" xfId="1903" applyFont="1" applyFill="1" applyBorder="1" applyAlignment="1">
      <alignment horizontal="center"/>
    </xf>
    <xf numFmtId="0" fontId="8" fillId="27" borderId="26" xfId="2145" applyFont="1" applyFill="1" applyBorder="1" applyAlignment="1">
      <alignment horizontal="center"/>
    </xf>
    <xf numFmtId="0" fontId="8" fillId="0" borderId="32" xfId="2145" applyFont="1" applyFill="1" applyBorder="1" applyAlignment="1">
      <alignment horizontal="center"/>
    </xf>
    <xf numFmtId="0" fontId="8" fillId="27" borderId="31" xfId="1903" applyFont="1" applyFill="1" applyBorder="1" applyAlignment="1">
      <alignment horizontal="center"/>
    </xf>
    <xf numFmtId="0" fontId="8" fillId="27" borderId="32" xfId="1903" applyFont="1" applyFill="1" applyBorder="1" applyAlignment="1">
      <alignment horizontal="center"/>
    </xf>
    <xf numFmtId="0" fontId="8" fillId="27" borderId="32" xfId="2145" applyFont="1" applyFill="1" applyBorder="1" applyAlignment="1">
      <alignment horizontal="center"/>
    </xf>
    <xf numFmtId="0" fontId="8" fillId="0" borderId="0" xfId="2145" applyFont="1" applyFill="1" applyBorder="1"/>
    <xf numFmtId="0" fontId="8" fillId="27" borderId="24" xfId="1903" applyFont="1" applyFill="1" applyBorder="1" applyAlignment="1">
      <alignment horizontal="center"/>
    </xf>
    <xf numFmtId="0" fontId="8" fillId="27" borderId="0" xfId="1903" applyFont="1" applyFill="1" applyBorder="1" applyAlignment="1">
      <alignment horizontal="center"/>
    </xf>
    <xf numFmtId="0" fontId="8" fillId="27" borderId="23" xfId="2145" applyFont="1" applyFill="1" applyBorder="1"/>
    <xf numFmtId="0" fontId="8" fillId="27" borderId="0" xfId="2145" applyFont="1" applyFill="1" applyBorder="1"/>
    <xf numFmtId="0" fontId="8" fillId="0" borderId="21" xfId="2145" applyFont="1" applyFill="1" applyBorder="1" applyAlignment="1">
      <alignment horizontal="center"/>
    </xf>
    <xf numFmtId="0" fontId="8" fillId="27" borderId="35" xfId="2145" applyFont="1" applyFill="1" applyBorder="1" applyAlignment="1">
      <alignment horizontal="center"/>
    </xf>
    <xf numFmtId="0" fontId="8" fillId="27" borderId="21" xfId="2145" applyFont="1" applyFill="1" applyBorder="1" applyAlignment="1">
      <alignment horizontal="center"/>
    </xf>
    <xf numFmtId="0" fontId="8" fillId="25" borderId="13" xfId="2145" applyFont="1" applyFill="1" applyBorder="1"/>
    <xf numFmtId="0" fontId="8" fillId="0" borderId="27" xfId="2145" applyFont="1" applyFill="1" applyBorder="1" applyAlignment="1">
      <alignment horizontal="center"/>
    </xf>
    <xf numFmtId="0" fontId="8" fillId="27" borderId="36" xfId="2145" applyFont="1" applyFill="1" applyBorder="1" applyAlignment="1">
      <alignment horizontal="center"/>
    </xf>
    <xf numFmtId="0" fontId="8" fillId="27" borderId="27" xfId="2145" applyFont="1" applyFill="1" applyBorder="1" applyAlignment="1">
      <alignment horizontal="center"/>
    </xf>
    <xf numFmtId="0" fontId="8" fillId="0" borderId="30" xfId="2145" applyFont="1" applyFill="1" applyBorder="1" applyAlignment="1">
      <alignment horizontal="center"/>
    </xf>
    <xf numFmtId="0" fontId="8" fillId="27" borderId="37" xfId="2145" applyFont="1" applyFill="1" applyBorder="1" applyAlignment="1">
      <alignment horizontal="center"/>
    </xf>
    <xf numFmtId="0" fontId="8" fillId="27" borderId="30" xfId="2145" applyFont="1" applyFill="1" applyBorder="1" applyAlignment="1">
      <alignment horizontal="center"/>
    </xf>
    <xf numFmtId="0" fontId="8" fillId="0" borderId="23" xfId="2145" applyFont="1" applyFill="1" applyBorder="1"/>
    <xf numFmtId="0" fontId="8" fillId="0" borderId="20" xfId="2145" applyFont="1" applyFill="1" applyBorder="1"/>
    <xf numFmtId="0" fontId="8" fillId="0" borderId="33" xfId="2145" applyFont="1" applyFill="1" applyBorder="1"/>
    <xf numFmtId="0" fontId="8" fillId="0" borderId="34" xfId="2145" applyFont="1" applyFill="1" applyBorder="1"/>
    <xf numFmtId="0" fontId="8" fillId="0" borderId="23" xfId="1903" applyFont="1" applyFill="1" applyBorder="1"/>
    <xf numFmtId="0" fontId="8" fillId="28" borderId="14" xfId="1903" applyFont="1" applyFill="1" applyBorder="1" applyAlignment="1">
      <alignment horizontal="center"/>
    </xf>
    <xf numFmtId="0" fontId="8" fillId="28" borderId="35" xfId="2145" applyFont="1" applyFill="1" applyBorder="1" applyAlignment="1">
      <alignment horizontal="center"/>
    </xf>
    <xf numFmtId="0" fontId="8" fillId="28" borderId="0" xfId="2145" applyFont="1" applyFill="1" applyBorder="1" applyAlignment="1">
      <alignment horizontal="center"/>
    </xf>
    <xf numFmtId="0" fontId="8" fillId="28" borderId="15" xfId="1903" applyFont="1" applyFill="1" applyBorder="1" applyAlignment="1">
      <alignment horizontal="center"/>
    </xf>
    <xf numFmtId="0" fontId="8" fillId="28" borderId="14" xfId="2145" applyFont="1" applyFill="1" applyBorder="1" applyAlignment="1">
      <alignment horizontal="center"/>
    </xf>
    <xf numFmtId="0" fontId="8" fillId="28" borderId="23" xfId="1903" applyFont="1" applyFill="1" applyBorder="1"/>
    <xf numFmtId="0" fontId="8" fillId="28" borderId="21" xfId="2145" applyFont="1" applyFill="1" applyBorder="1" applyAlignment="1">
      <alignment horizontal="center"/>
    </xf>
    <xf numFmtId="0" fontId="8" fillId="28" borderId="26" xfId="1903" applyFont="1" applyFill="1" applyBorder="1" applyAlignment="1">
      <alignment horizontal="center"/>
    </xf>
    <xf numFmtId="0" fontId="8" fillId="28" borderId="36" xfId="2145" applyFont="1" applyFill="1" applyBorder="1" applyAlignment="1">
      <alignment horizontal="center"/>
    </xf>
    <xf numFmtId="0" fontId="8" fillId="28" borderId="25" xfId="1903" applyFont="1" applyFill="1" applyBorder="1" applyAlignment="1">
      <alignment horizontal="center"/>
    </xf>
    <xf numFmtId="0" fontId="8" fillId="28" borderId="26" xfId="2145" applyFont="1" applyFill="1" applyBorder="1" applyAlignment="1">
      <alignment horizontal="center"/>
    </xf>
    <xf numFmtId="0" fontId="8" fillId="28" borderId="27" xfId="2145" applyFont="1" applyFill="1" applyBorder="1" applyAlignment="1">
      <alignment horizontal="center"/>
    </xf>
    <xf numFmtId="0" fontId="8" fillId="28" borderId="31" xfId="1903" applyFont="1" applyFill="1" applyBorder="1" applyAlignment="1">
      <alignment horizontal="center"/>
    </xf>
    <xf numFmtId="0" fontId="8" fillId="28" borderId="32" xfId="1903" applyFont="1" applyFill="1" applyBorder="1" applyAlignment="1">
      <alignment horizontal="center"/>
    </xf>
    <xf numFmtId="0" fontId="8" fillId="28" borderId="37" xfId="2145" applyFont="1" applyFill="1" applyBorder="1" applyAlignment="1">
      <alignment horizontal="center"/>
    </xf>
    <xf numFmtId="0" fontId="8" fillId="28" borderId="32" xfId="2145" applyFont="1" applyFill="1" applyBorder="1" applyAlignment="1">
      <alignment horizontal="center"/>
    </xf>
    <xf numFmtId="0" fontId="8" fillId="28" borderId="30" xfId="2145" applyFont="1" applyFill="1" applyBorder="1" applyAlignment="1">
      <alignment horizontal="center"/>
    </xf>
    <xf numFmtId="0" fontId="8" fillId="28" borderId="24" xfId="1903" applyFont="1" applyFill="1" applyBorder="1" applyAlignment="1">
      <alignment horizontal="center"/>
    </xf>
    <xf numFmtId="0" fontId="8" fillId="28" borderId="0" xfId="1903" applyFont="1" applyFill="1" applyBorder="1" applyAlignment="1">
      <alignment horizontal="center"/>
    </xf>
    <xf numFmtId="0" fontId="8" fillId="28" borderId="23" xfId="2145" applyFont="1" applyFill="1" applyBorder="1"/>
    <xf numFmtId="0" fontId="8" fillId="28" borderId="0" xfId="2145" applyFont="1" applyFill="1" applyBorder="1"/>
    <xf numFmtId="0" fontId="8" fillId="28" borderId="0" xfId="1903" applyFont="1" applyFill="1"/>
    <xf numFmtId="0" fontId="5" fillId="26" borderId="12" xfId="1903" applyFont="1" applyFill="1" applyBorder="1" applyAlignment="1">
      <alignment horizontal="center" vertical="center"/>
    </xf>
    <xf numFmtId="0" fontId="31" fillId="26" borderId="11" xfId="1903" applyFont="1" applyFill="1" applyBorder="1" applyAlignment="1">
      <alignment horizontal="center" vertical="center"/>
    </xf>
    <xf numFmtId="0" fontId="29" fillId="0" borderId="13" xfId="1903" applyFont="1" applyFill="1" applyBorder="1" applyAlignment="1">
      <alignment vertical="center"/>
    </xf>
    <xf numFmtId="0" fontId="29" fillId="0" borderId="13" xfId="1903" applyFont="1" applyFill="1" applyBorder="1" applyAlignment="1">
      <alignment horizontal="center" vertical="center"/>
    </xf>
    <xf numFmtId="20" fontId="39" fillId="0" borderId="14" xfId="2148" applyNumberFormat="1" applyFont="1" applyFill="1" applyBorder="1" applyAlignment="1">
      <alignment horizontal="center"/>
    </xf>
    <xf numFmtId="20" fontId="39" fillId="27" borderId="14" xfId="2148" applyNumberFormat="1" applyFont="1" applyFill="1" applyBorder="1" applyAlignment="1">
      <alignment horizontal="center"/>
    </xf>
    <xf numFmtId="20" fontId="39" fillId="27" borderId="22" xfId="2148" applyNumberFormat="1" applyFont="1" applyFill="1" applyBorder="1" applyAlignment="1">
      <alignment horizontal="center"/>
    </xf>
    <xf numFmtId="0" fontId="39" fillId="0" borderId="0" xfId="2148" applyFont="1" applyFill="1" applyBorder="1" applyAlignment="1">
      <alignment horizontal="center"/>
    </xf>
    <xf numFmtId="0" fontId="39" fillId="27" borderId="24" xfId="2148" applyFont="1" applyFill="1" applyBorder="1" applyAlignment="1">
      <alignment horizontal="center"/>
    </xf>
    <xf numFmtId="0" fontId="39" fillId="27" borderId="13" xfId="2148" applyFont="1" applyFill="1" applyBorder="1" applyAlignment="1">
      <alignment horizontal="center"/>
    </xf>
    <xf numFmtId="0" fontId="8" fillId="0" borderId="13" xfId="1903" applyFont="1" applyBorder="1" applyAlignment="1">
      <alignment horizontal="center"/>
    </xf>
    <xf numFmtId="20" fontId="39" fillId="25" borderId="13" xfId="2148" applyNumberFormat="1" applyFont="1" applyFill="1" applyBorder="1" applyAlignment="1">
      <alignment horizontal="center"/>
    </xf>
    <xf numFmtId="20" fontId="39" fillId="28" borderId="14" xfId="2148" applyNumberFormat="1" applyFont="1" applyFill="1" applyBorder="1" applyAlignment="1">
      <alignment horizontal="center"/>
    </xf>
    <xf numFmtId="20" fontId="39" fillId="28" borderId="22" xfId="2148" applyNumberFormat="1" applyFont="1" applyFill="1" applyBorder="1" applyAlignment="1">
      <alignment horizontal="center"/>
    </xf>
    <xf numFmtId="0" fontId="39" fillId="28" borderId="24" xfId="2148" applyFont="1" applyFill="1" applyBorder="1" applyAlignment="1">
      <alignment horizontal="center"/>
    </xf>
    <xf numFmtId="0" fontId="39" fillId="28" borderId="13" xfId="2148" applyFont="1" applyFill="1" applyBorder="1" applyAlignment="1">
      <alignment horizontal="center"/>
    </xf>
    <xf numFmtId="0" fontId="5" fillId="26" borderId="0" xfId="1903" applyFont="1" applyFill="1" applyBorder="1" applyAlignment="1">
      <alignment vertical="center" wrapText="1"/>
    </xf>
    <xf numFmtId="0" fontId="0" fillId="0" borderId="0" xfId="0" applyFill="1"/>
    <xf numFmtId="0" fontId="8" fillId="0" borderId="0" xfId="0" applyFont="1" applyFill="1"/>
    <xf numFmtId="0" fontId="42" fillId="0" borderId="0" xfId="1903" applyFont="1" applyAlignment="1">
      <alignment horizontal="center"/>
    </xf>
    <xf numFmtId="0" fontId="42" fillId="0" borderId="0" xfId="0" applyFont="1" applyFill="1"/>
    <xf numFmtId="0" fontId="8" fillId="29" borderId="27" xfId="0" applyFont="1" applyFill="1" applyBorder="1" applyAlignment="1">
      <alignment horizontal="center"/>
    </xf>
    <xf numFmtId="0" fontId="8" fillId="29" borderId="36" xfId="0" applyFont="1" applyFill="1" applyBorder="1" applyAlignment="1">
      <alignment horizontal="center"/>
    </xf>
    <xf numFmtId="0" fontId="8" fillId="29" borderId="26" xfId="0" applyFont="1" applyFill="1" applyBorder="1" applyAlignment="1">
      <alignment horizontal="center"/>
    </xf>
    <xf numFmtId="0" fontId="5" fillId="26" borderId="24" xfId="1903" applyFont="1" applyFill="1" applyBorder="1" applyAlignment="1">
      <alignment horizontal="center" vertical="center"/>
    </xf>
    <xf numFmtId="0" fontId="5" fillId="26" borderId="23" xfId="1903" applyFont="1" applyFill="1" applyBorder="1" applyAlignment="1">
      <alignment horizontal="center" vertical="center"/>
    </xf>
    <xf numFmtId="0" fontId="29" fillId="26" borderId="28" xfId="1903" applyFont="1" applyFill="1" applyBorder="1" applyAlignment="1">
      <alignment horizontal="center" vertical="center"/>
    </xf>
    <xf numFmtId="0" fontId="29" fillId="26" borderId="17" xfId="1903" applyFont="1" applyFill="1" applyBorder="1" applyAlignment="1">
      <alignment horizontal="center" vertical="center"/>
    </xf>
    <xf numFmtId="0" fontId="29" fillId="26" borderId="24" xfId="1903" applyFont="1" applyFill="1" applyBorder="1" applyAlignment="1">
      <alignment horizontal="center" vertical="center"/>
    </xf>
    <xf numFmtId="0" fontId="29" fillId="26" borderId="23" xfId="1903" applyFont="1" applyFill="1" applyBorder="1" applyAlignment="1">
      <alignment horizontal="center" vertical="center"/>
    </xf>
    <xf numFmtId="0" fontId="29" fillId="26" borderId="20" xfId="1903" applyFont="1" applyFill="1" applyBorder="1" applyAlignment="1">
      <alignment horizontal="center" vertical="center"/>
    </xf>
    <xf numFmtId="0" fontId="29" fillId="26" borderId="34" xfId="1903" applyFont="1" applyFill="1" applyBorder="1" applyAlignment="1">
      <alignment horizontal="center" vertical="center"/>
    </xf>
    <xf numFmtId="0" fontId="5" fillId="26" borderId="18" xfId="1903" applyFont="1" applyFill="1" applyBorder="1" applyAlignment="1">
      <alignment horizontal="center" vertical="center"/>
    </xf>
    <xf numFmtId="0" fontId="5" fillId="26" borderId="11" xfId="1903" applyFont="1" applyFill="1" applyBorder="1" applyAlignment="1">
      <alignment horizontal="center" vertical="center"/>
    </xf>
    <xf numFmtId="0" fontId="5" fillId="26" borderId="12" xfId="1903" applyFont="1" applyFill="1" applyBorder="1" applyAlignment="1">
      <alignment horizontal="center" vertical="center"/>
    </xf>
    <xf numFmtId="0" fontId="31" fillId="26" borderId="18" xfId="1903" applyFont="1" applyFill="1" applyBorder="1" applyAlignment="1">
      <alignment horizontal="center" vertical="center"/>
    </xf>
    <xf numFmtId="0" fontId="31" fillId="26" borderId="12" xfId="1903" applyFont="1" applyFill="1" applyBorder="1" applyAlignment="1">
      <alignment horizontal="center" vertical="center"/>
    </xf>
    <xf numFmtId="0" fontId="31" fillId="26" borderId="11" xfId="1903" applyFont="1" applyFill="1" applyBorder="1" applyAlignment="1">
      <alignment horizontal="center" vertical="center"/>
    </xf>
    <xf numFmtId="0" fontId="30" fillId="26" borderId="0" xfId="1903" applyFont="1" applyFill="1" applyBorder="1" applyAlignment="1">
      <alignment horizontal="center" vertical="center"/>
    </xf>
    <xf numFmtId="0" fontId="30" fillId="26" borderId="33" xfId="1903" applyFont="1" applyFill="1" applyBorder="1" applyAlignment="1">
      <alignment horizontal="center" vertical="center"/>
    </xf>
    <xf numFmtId="0" fontId="30" fillId="26" borderId="23" xfId="1903" applyFont="1" applyFill="1" applyBorder="1" applyAlignment="1">
      <alignment horizontal="center" vertical="center"/>
    </xf>
    <xf numFmtId="0" fontId="30" fillId="26" borderId="34" xfId="1903" applyFont="1" applyFill="1" applyBorder="1" applyAlignment="1">
      <alignment horizontal="center" vertical="center"/>
    </xf>
    <xf numFmtId="0" fontId="30" fillId="26" borderId="24" xfId="1903" applyFont="1" applyFill="1" applyBorder="1" applyAlignment="1">
      <alignment horizontal="center" vertical="center"/>
    </xf>
    <xf numFmtId="0" fontId="30" fillId="26" borderId="20" xfId="1903" applyFont="1" applyFill="1" applyBorder="1" applyAlignment="1">
      <alignment horizontal="center" vertical="center"/>
    </xf>
    <xf numFmtId="0" fontId="5" fillId="26" borderId="28" xfId="1903" applyFont="1" applyFill="1" applyBorder="1" applyAlignment="1">
      <alignment horizontal="center" vertical="center"/>
    </xf>
    <xf numFmtId="0" fontId="5" fillId="26" borderId="17" xfId="1903" applyFont="1" applyFill="1" applyBorder="1" applyAlignment="1">
      <alignment horizontal="center" vertical="center"/>
    </xf>
    <xf numFmtId="0" fontId="5" fillId="26" borderId="20" xfId="1903" applyFont="1" applyFill="1" applyBorder="1" applyAlignment="1">
      <alignment horizontal="center" vertical="center"/>
    </xf>
    <xf numFmtId="0" fontId="5" fillId="26" borderId="34" xfId="1903" applyFont="1" applyFill="1" applyBorder="1" applyAlignment="1">
      <alignment horizontal="center" vertical="center"/>
    </xf>
    <xf numFmtId="0" fontId="5" fillId="26" borderId="10" xfId="1903" applyFont="1" applyFill="1" applyBorder="1" applyAlignment="1">
      <alignment horizontal="center" vertical="center"/>
    </xf>
    <xf numFmtId="0" fontId="5" fillId="26" borderId="19" xfId="1903" applyFont="1" applyFill="1" applyBorder="1" applyAlignment="1">
      <alignment horizontal="center" vertical="center"/>
    </xf>
  </cellXfs>
  <cellStyles count="2149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2"/>
    <cellStyle name="20% - Accent1 10" xfId="3"/>
    <cellStyle name="20% - Accent1 10 2" xfId="4"/>
    <cellStyle name="20% - Accent1 10 2 2" xfId="5"/>
    <cellStyle name="20% - Accent1 10 3" xfId="6"/>
    <cellStyle name="20% - Accent1 10 3 2" xfId="7"/>
    <cellStyle name="20% - Accent1 10 4" xfId="8"/>
    <cellStyle name="20% - Accent1 11" xfId="9"/>
    <cellStyle name="20% - Accent1 11 2" xfId="10"/>
    <cellStyle name="20% - Accent1 11 2 2" xfId="11"/>
    <cellStyle name="20% - Accent1 11 3" xfId="12"/>
    <cellStyle name="20% - Accent1 11 3 2" xfId="13"/>
    <cellStyle name="20% - Accent1 11 4" xfId="14"/>
    <cellStyle name="20% - Accent1 12" xfId="15"/>
    <cellStyle name="20% - Accent1 12 2" xfId="16"/>
    <cellStyle name="20% - Accent1 12 2 2" xfId="17"/>
    <cellStyle name="20% - Accent1 12 3" xfId="18"/>
    <cellStyle name="20% - Accent1 12 3 2" xfId="19"/>
    <cellStyle name="20% - Accent1 12 4" xfId="20"/>
    <cellStyle name="20% - Accent1 13" xfId="21"/>
    <cellStyle name="20% - Accent1 13 2" xfId="22"/>
    <cellStyle name="20% - Accent1 13 2 2" xfId="23"/>
    <cellStyle name="20% - Accent1 13 3" xfId="24"/>
    <cellStyle name="20% - Accent1 13 3 2" xfId="25"/>
    <cellStyle name="20% - Accent1 13 4" xfId="26"/>
    <cellStyle name="20% - Accent1 14" xfId="27"/>
    <cellStyle name="20% - Accent1 14 2" xfId="28"/>
    <cellStyle name="20% - Accent1 14 2 2" xfId="29"/>
    <cellStyle name="20% - Accent1 14 3" xfId="30"/>
    <cellStyle name="20% - Accent1 14 3 2" xfId="31"/>
    <cellStyle name="20% - Accent1 14 4" xfId="32"/>
    <cellStyle name="20% - Accent1 2" xfId="33"/>
    <cellStyle name="20% - Accent1 2 2" xfId="34"/>
    <cellStyle name="20% - Accent1 2 2 2" xfId="35"/>
    <cellStyle name="20% - Accent1 2 3" xfId="36"/>
    <cellStyle name="20% - Accent1 2 3 2" xfId="37"/>
    <cellStyle name="20% - Accent1 2 4" xfId="38"/>
    <cellStyle name="20% - Accent1 3" xfId="39"/>
    <cellStyle name="20% - Accent1 3 2" xfId="40"/>
    <cellStyle name="20% - Accent1 3 2 2" xfId="41"/>
    <cellStyle name="20% - Accent1 3 3" xfId="42"/>
    <cellStyle name="20% - Accent1 3 3 2" xfId="43"/>
    <cellStyle name="20% - Accent1 3 4" xfId="44"/>
    <cellStyle name="20% - Accent1 4" xfId="45"/>
    <cellStyle name="20% - Accent1 4 2" xfId="46"/>
    <cellStyle name="20% - Accent1 4 2 2" xfId="47"/>
    <cellStyle name="20% - Accent1 4 3" xfId="48"/>
    <cellStyle name="20% - Accent1 4 3 2" xfId="49"/>
    <cellStyle name="20% - Accent1 4 4" xfId="50"/>
    <cellStyle name="20% - Accent1 5" xfId="51"/>
    <cellStyle name="20% - Accent1 5 2" xfId="52"/>
    <cellStyle name="20% - Accent1 5 2 2" xfId="53"/>
    <cellStyle name="20% - Accent1 5 3" xfId="54"/>
    <cellStyle name="20% - Accent1 5 3 2" xfId="55"/>
    <cellStyle name="20% - Accent1 5 4" xfId="56"/>
    <cellStyle name="20% - Accent1 6" xfId="57"/>
    <cellStyle name="20% - Accent1 6 2" xfId="58"/>
    <cellStyle name="20% - Accent1 6 2 2" xfId="59"/>
    <cellStyle name="20% - Accent1 6 3" xfId="60"/>
    <cellStyle name="20% - Accent1 6 3 2" xfId="61"/>
    <cellStyle name="20% - Accent1 6 4" xfId="62"/>
    <cellStyle name="20% - Accent1 7" xfId="63"/>
    <cellStyle name="20% - Accent1 7 2" xfId="64"/>
    <cellStyle name="20% - Accent1 7 2 2" xfId="65"/>
    <cellStyle name="20% - Accent1 7 3" xfId="66"/>
    <cellStyle name="20% - Accent1 7 3 2" xfId="67"/>
    <cellStyle name="20% - Accent1 7 4" xfId="68"/>
    <cellStyle name="20% - Accent1 8" xfId="69"/>
    <cellStyle name="20% - Accent1 8 2" xfId="70"/>
    <cellStyle name="20% - Accent1 8 2 2" xfId="71"/>
    <cellStyle name="20% - Accent1 8 3" xfId="72"/>
    <cellStyle name="20% - Accent1 8 3 2" xfId="73"/>
    <cellStyle name="20% - Accent1 8 4" xfId="74"/>
    <cellStyle name="20% - Accent1 9" xfId="75"/>
    <cellStyle name="20% - Accent1 9 2" xfId="76"/>
    <cellStyle name="20% - Accent1 9 2 2" xfId="77"/>
    <cellStyle name="20% - Accent1 9 3" xfId="78"/>
    <cellStyle name="20% - Accent1 9 3 2" xfId="79"/>
    <cellStyle name="20% - Accent1 9 4" xfId="80"/>
    <cellStyle name="20% - Accent2 10" xfId="81"/>
    <cellStyle name="20% - Accent2 10 2" xfId="82"/>
    <cellStyle name="20% - Accent2 10 2 2" xfId="83"/>
    <cellStyle name="20% - Accent2 10 3" xfId="84"/>
    <cellStyle name="20% - Accent2 10 3 2" xfId="85"/>
    <cellStyle name="20% - Accent2 10 4" xfId="86"/>
    <cellStyle name="20% - Accent2 11" xfId="87"/>
    <cellStyle name="20% - Accent2 11 2" xfId="88"/>
    <cellStyle name="20% - Accent2 11 2 2" xfId="89"/>
    <cellStyle name="20% - Accent2 11 3" xfId="90"/>
    <cellStyle name="20% - Accent2 11 3 2" xfId="91"/>
    <cellStyle name="20% - Accent2 11 4" xfId="92"/>
    <cellStyle name="20% - Accent2 12" xfId="93"/>
    <cellStyle name="20% - Accent2 12 2" xfId="94"/>
    <cellStyle name="20% - Accent2 12 2 2" xfId="95"/>
    <cellStyle name="20% - Accent2 12 3" xfId="96"/>
    <cellStyle name="20% - Accent2 12 3 2" xfId="97"/>
    <cellStyle name="20% - Accent2 12 4" xfId="98"/>
    <cellStyle name="20% - Accent2 13" xfId="99"/>
    <cellStyle name="20% - Accent2 13 2" xfId="100"/>
    <cellStyle name="20% - Accent2 13 2 2" xfId="101"/>
    <cellStyle name="20% - Accent2 13 3" xfId="102"/>
    <cellStyle name="20% - Accent2 13 3 2" xfId="103"/>
    <cellStyle name="20% - Accent2 13 4" xfId="104"/>
    <cellStyle name="20% - Accent2 14" xfId="105"/>
    <cellStyle name="20% - Accent2 14 2" xfId="106"/>
    <cellStyle name="20% - Accent2 14 2 2" xfId="107"/>
    <cellStyle name="20% - Accent2 14 3" xfId="108"/>
    <cellStyle name="20% - Accent2 14 3 2" xfId="109"/>
    <cellStyle name="20% - Accent2 14 4" xfId="110"/>
    <cellStyle name="20% - Accent2 2" xfId="111"/>
    <cellStyle name="20% - Accent2 2 2" xfId="112"/>
    <cellStyle name="20% - Accent2 2 2 2" xfId="113"/>
    <cellStyle name="20% - Accent2 2 3" xfId="114"/>
    <cellStyle name="20% - Accent2 2 3 2" xfId="115"/>
    <cellStyle name="20% - Accent2 2 4" xfId="116"/>
    <cellStyle name="20% - Accent2 3" xfId="117"/>
    <cellStyle name="20% - Accent2 3 2" xfId="118"/>
    <cellStyle name="20% - Accent2 3 2 2" xfId="119"/>
    <cellStyle name="20% - Accent2 3 3" xfId="120"/>
    <cellStyle name="20% - Accent2 3 3 2" xfId="121"/>
    <cellStyle name="20% - Accent2 3 4" xfId="122"/>
    <cellStyle name="20% - Accent2 4" xfId="123"/>
    <cellStyle name="20% - Accent2 4 2" xfId="124"/>
    <cellStyle name="20% - Accent2 4 2 2" xfId="125"/>
    <cellStyle name="20% - Accent2 4 3" xfId="126"/>
    <cellStyle name="20% - Accent2 4 3 2" xfId="127"/>
    <cellStyle name="20% - Accent2 4 4" xfId="128"/>
    <cellStyle name="20% - Accent2 5" xfId="129"/>
    <cellStyle name="20% - Accent2 5 2" xfId="130"/>
    <cellStyle name="20% - Accent2 5 2 2" xfId="131"/>
    <cellStyle name="20% - Accent2 5 3" xfId="132"/>
    <cellStyle name="20% - Accent2 5 3 2" xfId="133"/>
    <cellStyle name="20% - Accent2 5 4" xfId="134"/>
    <cellStyle name="20% - Accent2 6" xfId="135"/>
    <cellStyle name="20% - Accent2 6 2" xfId="136"/>
    <cellStyle name="20% - Accent2 6 2 2" xfId="137"/>
    <cellStyle name="20% - Accent2 6 3" xfId="138"/>
    <cellStyle name="20% - Accent2 6 3 2" xfId="139"/>
    <cellStyle name="20% - Accent2 6 4" xfId="140"/>
    <cellStyle name="20% - Accent2 7" xfId="141"/>
    <cellStyle name="20% - Accent2 7 2" xfId="142"/>
    <cellStyle name="20% - Accent2 7 2 2" xfId="143"/>
    <cellStyle name="20% - Accent2 7 3" xfId="144"/>
    <cellStyle name="20% - Accent2 7 3 2" xfId="145"/>
    <cellStyle name="20% - Accent2 7 4" xfId="146"/>
    <cellStyle name="20% - Accent2 8" xfId="147"/>
    <cellStyle name="20% - Accent2 8 2" xfId="148"/>
    <cellStyle name="20% - Accent2 8 2 2" xfId="149"/>
    <cellStyle name="20% - Accent2 8 3" xfId="150"/>
    <cellStyle name="20% - Accent2 8 3 2" xfId="151"/>
    <cellStyle name="20% - Accent2 8 4" xfId="152"/>
    <cellStyle name="20% - Accent2 9" xfId="153"/>
    <cellStyle name="20% - Accent2 9 2" xfId="154"/>
    <cellStyle name="20% - Accent2 9 2 2" xfId="155"/>
    <cellStyle name="20% - Accent2 9 3" xfId="156"/>
    <cellStyle name="20% - Accent2 9 3 2" xfId="157"/>
    <cellStyle name="20% - Accent2 9 4" xfId="158"/>
    <cellStyle name="20% - Accent3 10" xfId="159"/>
    <cellStyle name="20% - Accent3 10 2" xfId="160"/>
    <cellStyle name="20% - Accent3 10 2 2" xfId="161"/>
    <cellStyle name="20% - Accent3 10 3" xfId="162"/>
    <cellStyle name="20% - Accent3 10 3 2" xfId="163"/>
    <cellStyle name="20% - Accent3 10 4" xfId="164"/>
    <cellStyle name="20% - Accent3 11" xfId="165"/>
    <cellStyle name="20% - Accent3 11 2" xfId="166"/>
    <cellStyle name="20% - Accent3 11 2 2" xfId="167"/>
    <cellStyle name="20% - Accent3 11 3" xfId="168"/>
    <cellStyle name="20% - Accent3 11 3 2" xfId="169"/>
    <cellStyle name="20% - Accent3 11 4" xfId="170"/>
    <cellStyle name="20% - Accent3 12" xfId="171"/>
    <cellStyle name="20% - Accent3 12 2" xfId="172"/>
    <cellStyle name="20% - Accent3 12 2 2" xfId="173"/>
    <cellStyle name="20% - Accent3 12 3" xfId="174"/>
    <cellStyle name="20% - Accent3 12 3 2" xfId="175"/>
    <cellStyle name="20% - Accent3 12 4" xfId="176"/>
    <cellStyle name="20% - Accent3 13" xfId="177"/>
    <cellStyle name="20% - Accent3 13 2" xfId="178"/>
    <cellStyle name="20% - Accent3 13 2 2" xfId="179"/>
    <cellStyle name="20% - Accent3 13 3" xfId="180"/>
    <cellStyle name="20% - Accent3 13 3 2" xfId="181"/>
    <cellStyle name="20% - Accent3 13 4" xfId="182"/>
    <cellStyle name="20% - Accent3 14" xfId="183"/>
    <cellStyle name="20% - Accent3 14 2" xfId="184"/>
    <cellStyle name="20% - Accent3 14 2 2" xfId="185"/>
    <cellStyle name="20% - Accent3 14 3" xfId="186"/>
    <cellStyle name="20% - Accent3 14 3 2" xfId="187"/>
    <cellStyle name="20% - Accent3 14 4" xfId="188"/>
    <cellStyle name="20% - Accent3 2" xfId="189"/>
    <cellStyle name="20% - Accent3 2 2" xfId="190"/>
    <cellStyle name="20% - Accent3 2 2 2" xfId="191"/>
    <cellStyle name="20% - Accent3 2 3" xfId="192"/>
    <cellStyle name="20% - Accent3 2 3 2" xfId="193"/>
    <cellStyle name="20% - Accent3 2 4" xfId="194"/>
    <cellStyle name="20% - Accent3 3" xfId="195"/>
    <cellStyle name="20% - Accent3 3 2" xfId="196"/>
    <cellStyle name="20% - Accent3 3 2 2" xfId="197"/>
    <cellStyle name="20% - Accent3 3 3" xfId="198"/>
    <cellStyle name="20% - Accent3 3 3 2" xfId="199"/>
    <cellStyle name="20% - Accent3 3 4" xfId="200"/>
    <cellStyle name="20% - Accent3 4" xfId="201"/>
    <cellStyle name="20% - Accent3 4 2" xfId="202"/>
    <cellStyle name="20% - Accent3 4 2 2" xfId="203"/>
    <cellStyle name="20% - Accent3 4 3" xfId="204"/>
    <cellStyle name="20% - Accent3 4 3 2" xfId="205"/>
    <cellStyle name="20% - Accent3 4 4" xfId="206"/>
    <cellStyle name="20% - Accent3 5" xfId="207"/>
    <cellStyle name="20% - Accent3 5 2" xfId="208"/>
    <cellStyle name="20% - Accent3 5 2 2" xfId="209"/>
    <cellStyle name="20% - Accent3 5 3" xfId="210"/>
    <cellStyle name="20% - Accent3 5 3 2" xfId="211"/>
    <cellStyle name="20% - Accent3 5 4" xfId="212"/>
    <cellStyle name="20% - Accent3 6" xfId="213"/>
    <cellStyle name="20% - Accent3 6 2" xfId="214"/>
    <cellStyle name="20% - Accent3 6 2 2" xfId="215"/>
    <cellStyle name="20% - Accent3 6 3" xfId="216"/>
    <cellStyle name="20% - Accent3 6 3 2" xfId="217"/>
    <cellStyle name="20% - Accent3 6 4" xfId="218"/>
    <cellStyle name="20% - Accent3 7" xfId="219"/>
    <cellStyle name="20% - Accent3 7 2" xfId="220"/>
    <cellStyle name="20% - Accent3 7 2 2" xfId="221"/>
    <cellStyle name="20% - Accent3 7 3" xfId="222"/>
    <cellStyle name="20% - Accent3 7 3 2" xfId="223"/>
    <cellStyle name="20% - Accent3 7 4" xfId="224"/>
    <cellStyle name="20% - Accent3 8" xfId="225"/>
    <cellStyle name="20% - Accent3 8 2" xfId="226"/>
    <cellStyle name="20% - Accent3 8 2 2" xfId="227"/>
    <cellStyle name="20% - Accent3 8 3" xfId="228"/>
    <cellStyle name="20% - Accent3 8 3 2" xfId="229"/>
    <cellStyle name="20% - Accent3 8 4" xfId="230"/>
    <cellStyle name="20% - Accent3 9" xfId="231"/>
    <cellStyle name="20% - Accent3 9 2" xfId="232"/>
    <cellStyle name="20% - Accent3 9 2 2" xfId="233"/>
    <cellStyle name="20% - Accent3 9 3" xfId="234"/>
    <cellStyle name="20% - Accent3 9 3 2" xfId="235"/>
    <cellStyle name="20% - Accent3 9 4" xfId="236"/>
    <cellStyle name="20% - Accent4 10" xfId="237"/>
    <cellStyle name="20% - Accent4 10 2" xfId="238"/>
    <cellStyle name="20% - Accent4 10 2 2" xfId="239"/>
    <cellStyle name="20% - Accent4 10 3" xfId="240"/>
    <cellStyle name="20% - Accent4 10 3 2" xfId="241"/>
    <cellStyle name="20% - Accent4 10 4" xfId="242"/>
    <cellStyle name="20% - Accent4 11" xfId="243"/>
    <cellStyle name="20% - Accent4 11 2" xfId="244"/>
    <cellStyle name="20% - Accent4 11 2 2" xfId="245"/>
    <cellStyle name="20% - Accent4 11 3" xfId="246"/>
    <cellStyle name="20% - Accent4 11 3 2" xfId="247"/>
    <cellStyle name="20% - Accent4 11 4" xfId="248"/>
    <cellStyle name="20% - Accent4 12" xfId="249"/>
    <cellStyle name="20% - Accent4 12 2" xfId="250"/>
    <cellStyle name="20% - Accent4 12 2 2" xfId="251"/>
    <cellStyle name="20% - Accent4 12 3" xfId="252"/>
    <cellStyle name="20% - Accent4 12 3 2" xfId="253"/>
    <cellStyle name="20% - Accent4 12 4" xfId="254"/>
    <cellStyle name="20% - Accent4 13" xfId="255"/>
    <cellStyle name="20% - Accent4 13 2" xfId="256"/>
    <cellStyle name="20% - Accent4 13 2 2" xfId="257"/>
    <cellStyle name="20% - Accent4 13 3" xfId="258"/>
    <cellStyle name="20% - Accent4 13 3 2" xfId="259"/>
    <cellStyle name="20% - Accent4 13 4" xfId="260"/>
    <cellStyle name="20% - Accent4 14" xfId="261"/>
    <cellStyle name="20% - Accent4 14 2" xfId="262"/>
    <cellStyle name="20% - Accent4 14 2 2" xfId="263"/>
    <cellStyle name="20% - Accent4 14 3" xfId="264"/>
    <cellStyle name="20% - Accent4 14 3 2" xfId="265"/>
    <cellStyle name="20% - Accent4 14 4" xfId="266"/>
    <cellStyle name="20% - Accent4 2" xfId="267"/>
    <cellStyle name="20% - Accent4 2 2" xfId="268"/>
    <cellStyle name="20% - Accent4 2 2 2" xfId="269"/>
    <cellStyle name="20% - Accent4 2 3" xfId="270"/>
    <cellStyle name="20% - Accent4 2 3 2" xfId="271"/>
    <cellStyle name="20% - Accent4 2 4" xfId="272"/>
    <cellStyle name="20% - Accent4 3" xfId="273"/>
    <cellStyle name="20% - Accent4 3 2" xfId="274"/>
    <cellStyle name="20% - Accent4 3 2 2" xfId="275"/>
    <cellStyle name="20% - Accent4 3 3" xfId="276"/>
    <cellStyle name="20% - Accent4 3 3 2" xfId="277"/>
    <cellStyle name="20% - Accent4 3 4" xfId="278"/>
    <cellStyle name="20% - Accent4 4" xfId="279"/>
    <cellStyle name="20% - Accent4 4 2" xfId="280"/>
    <cellStyle name="20% - Accent4 4 2 2" xfId="281"/>
    <cellStyle name="20% - Accent4 4 3" xfId="282"/>
    <cellStyle name="20% - Accent4 4 3 2" xfId="283"/>
    <cellStyle name="20% - Accent4 4 4" xfId="284"/>
    <cellStyle name="20% - Accent4 5" xfId="285"/>
    <cellStyle name="20% - Accent4 5 2" xfId="286"/>
    <cellStyle name="20% - Accent4 5 2 2" xfId="287"/>
    <cellStyle name="20% - Accent4 5 3" xfId="288"/>
    <cellStyle name="20% - Accent4 5 3 2" xfId="289"/>
    <cellStyle name="20% - Accent4 5 4" xfId="290"/>
    <cellStyle name="20% - Accent4 6" xfId="291"/>
    <cellStyle name="20% - Accent4 6 2" xfId="292"/>
    <cellStyle name="20% - Accent4 6 2 2" xfId="293"/>
    <cellStyle name="20% - Accent4 6 3" xfId="294"/>
    <cellStyle name="20% - Accent4 6 3 2" xfId="295"/>
    <cellStyle name="20% - Accent4 6 4" xfId="296"/>
    <cellStyle name="20% - Accent4 7" xfId="297"/>
    <cellStyle name="20% - Accent4 7 2" xfId="298"/>
    <cellStyle name="20% - Accent4 7 2 2" xfId="299"/>
    <cellStyle name="20% - Accent4 7 3" xfId="300"/>
    <cellStyle name="20% - Accent4 7 3 2" xfId="301"/>
    <cellStyle name="20% - Accent4 7 4" xfId="302"/>
    <cellStyle name="20% - Accent4 8" xfId="303"/>
    <cellStyle name="20% - Accent4 8 2" xfId="304"/>
    <cellStyle name="20% - Accent4 8 2 2" xfId="305"/>
    <cellStyle name="20% - Accent4 8 3" xfId="306"/>
    <cellStyle name="20% - Accent4 8 3 2" xfId="307"/>
    <cellStyle name="20% - Accent4 8 4" xfId="308"/>
    <cellStyle name="20% - Accent4 9" xfId="309"/>
    <cellStyle name="20% - Accent4 9 2" xfId="310"/>
    <cellStyle name="20% - Accent4 9 2 2" xfId="311"/>
    <cellStyle name="20% - Accent4 9 3" xfId="312"/>
    <cellStyle name="20% - Accent4 9 3 2" xfId="313"/>
    <cellStyle name="20% - Accent4 9 4" xfId="314"/>
    <cellStyle name="20% - Accent5 10" xfId="315"/>
    <cellStyle name="20% - Accent5 10 2" xfId="316"/>
    <cellStyle name="20% - Accent5 10 2 2" xfId="317"/>
    <cellStyle name="20% - Accent5 10 3" xfId="318"/>
    <cellStyle name="20% - Accent5 10 3 2" xfId="319"/>
    <cellStyle name="20% - Accent5 10 4" xfId="320"/>
    <cellStyle name="20% - Accent5 11" xfId="321"/>
    <cellStyle name="20% - Accent5 11 2" xfId="322"/>
    <cellStyle name="20% - Accent5 11 2 2" xfId="323"/>
    <cellStyle name="20% - Accent5 11 3" xfId="324"/>
    <cellStyle name="20% - Accent5 11 3 2" xfId="325"/>
    <cellStyle name="20% - Accent5 11 4" xfId="326"/>
    <cellStyle name="20% - Accent5 12" xfId="327"/>
    <cellStyle name="20% - Accent5 12 2" xfId="328"/>
    <cellStyle name="20% - Accent5 12 2 2" xfId="329"/>
    <cellStyle name="20% - Accent5 12 3" xfId="330"/>
    <cellStyle name="20% - Accent5 12 3 2" xfId="331"/>
    <cellStyle name="20% - Accent5 12 4" xfId="332"/>
    <cellStyle name="20% - Accent5 13" xfId="333"/>
    <cellStyle name="20% - Accent5 13 2" xfId="334"/>
    <cellStyle name="20% - Accent5 13 2 2" xfId="335"/>
    <cellStyle name="20% - Accent5 13 3" xfId="336"/>
    <cellStyle name="20% - Accent5 13 3 2" xfId="337"/>
    <cellStyle name="20% - Accent5 13 4" xfId="338"/>
    <cellStyle name="20% - Accent5 14" xfId="339"/>
    <cellStyle name="20% - Accent5 14 2" xfId="340"/>
    <cellStyle name="20% - Accent5 14 2 2" xfId="341"/>
    <cellStyle name="20% - Accent5 14 3" xfId="342"/>
    <cellStyle name="20% - Accent5 14 3 2" xfId="343"/>
    <cellStyle name="20% - Accent5 14 4" xfId="344"/>
    <cellStyle name="20% - Accent5 2" xfId="345"/>
    <cellStyle name="20% - Accent5 2 2" xfId="346"/>
    <cellStyle name="20% - Accent5 2 2 2" xfId="347"/>
    <cellStyle name="20% - Accent5 2 3" xfId="348"/>
    <cellStyle name="20% - Accent5 2 3 2" xfId="349"/>
    <cellStyle name="20% - Accent5 2 4" xfId="350"/>
    <cellStyle name="20% - Accent5 3" xfId="351"/>
    <cellStyle name="20% - Accent5 3 2" xfId="352"/>
    <cellStyle name="20% - Accent5 3 2 2" xfId="353"/>
    <cellStyle name="20% - Accent5 3 3" xfId="354"/>
    <cellStyle name="20% - Accent5 3 3 2" xfId="355"/>
    <cellStyle name="20% - Accent5 3 4" xfId="356"/>
    <cellStyle name="20% - Accent5 4" xfId="357"/>
    <cellStyle name="20% - Accent5 4 2" xfId="358"/>
    <cellStyle name="20% - Accent5 4 2 2" xfId="359"/>
    <cellStyle name="20% - Accent5 4 3" xfId="360"/>
    <cellStyle name="20% - Accent5 4 3 2" xfId="361"/>
    <cellStyle name="20% - Accent5 4 4" xfId="362"/>
    <cellStyle name="20% - Accent5 5" xfId="363"/>
    <cellStyle name="20% - Accent5 5 2" xfId="364"/>
    <cellStyle name="20% - Accent5 5 2 2" xfId="365"/>
    <cellStyle name="20% - Accent5 5 3" xfId="366"/>
    <cellStyle name="20% - Accent5 5 3 2" xfId="367"/>
    <cellStyle name="20% - Accent5 5 4" xfId="368"/>
    <cellStyle name="20% - Accent5 6" xfId="369"/>
    <cellStyle name="20% - Accent5 6 2" xfId="370"/>
    <cellStyle name="20% - Accent5 6 2 2" xfId="371"/>
    <cellStyle name="20% - Accent5 6 3" xfId="372"/>
    <cellStyle name="20% - Accent5 6 3 2" xfId="373"/>
    <cellStyle name="20% - Accent5 6 4" xfId="374"/>
    <cellStyle name="20% - Accent5 7" xfId="375"/>
    <cellStyle name="20% - Accent5 7 2" xfId="376"/>
    <cellStyle name="20% - Accent5 7 2 2" xfId="377"/>
    <cellStyle name="20% - Accent5 7 3" xfId="378"/>
    <cellStyle name="20% - Accent5 7 3 2" xfId="379"/>
    <cellStyle name="20% - Accent5 7 4" xfId="380"/>
    <cellStyle name="20% - Accent5 8" xfId="381"/>
    <cellStyle name="20% - Accent5 8 2" xfId="382"/>
    <cellStyle name="20% - Accent5 8 2 2" xfId="383"/>
    <cellStyle name="20% - Accent5 8 3" xfId="384"/>
    <cellStyle name="20% - Accent5 8 3 2" xfId="385"/>
    <cellStyle name="20% - Accent5 8 4" xfId="386"/>
    <cellStyle name="20% - Accent5 9" xfId="387"/>
    <cellStyle name="20% - Accent5 9 2" xfId="388"/>
    <cellStyle name="20% - Accent5 9 2 2" xfId="389"/>
    <cellStyle name="20% - Accent5 9 3" xfId="390"/>
    <cellStyle name="20% - Accent5 9 3 2" xfId="391"/>
    <cellStyle name="20% - Accent5 9 4" xfId="392"/>
    <cellStyle name="20% - Accent6 10" xfId="393"/>
    <cellStyle name="20% - Accent6 10 2" xfId="394"/>
    <cellStyle name="20% - Accent6 10 2 2" xfId="395"/>
    <cellStyle name="20% - Accent6 10 3" xfId="396"/>
    <cellStyle name="20% - Accent6 10 3 2" xfId="397"/>
    <cellStyle name="20% - Accent6 10 4" xfId="398"/>
    <cellStyle name="20% - Accent6 11" xfId="399"/>
    <cellStyle name="20% - Accent6 11 2" xfId="400"/>
    <cellStyle name="20% - Accent6 11 2 2" xfId="401"/>
    <cellStyle name="20% - Accent6 11 3" xfId="402"/>
    <cellStyle name="20% - Accent6 11 3 2" xfId="403"/>
    <cellStyle name="20% - Accent6 11 4" xfId="404"/>
    <cellStyle name="20% - Accent6 12" xfId="405"/>
    <cellStyle name="20% - Accent6 12 2" xfId="406"/>
    <cellStyle name="20% - Accent6 12 2 2" xfId="407"/>
    <cellStyle name="20% - Accent6 12 3" xfId="408"/>
    <cellStyle name="20% - Accent6 12 3 2" xfId="409"/>
    <cellStyle name="20% - Accent6 12 4" xfId="410"/>
    <cellStyle name="20% - Accent6 13" xfId="411"/>
    <cellStyle name="20% - Accent6 13 2" xfId="412"/>
    <cellStyle name="20% - Accent6 13 2 2" xfId="413"/>
    <cellStyle name="20% - Accent6 13 3" xfId="414"/>
    <cellStyle name="20% - Accent6 13 3 2" xfId="415"/>
    <cellStyle name="20% - Accent6 13 4" xfId="416"/>
    <cellStyle name="20% - Accent6 14" xfId="417"/>
    <cellStyle name="20% - Accent6 14 2" xfId="418"/>
    <cellStyle name="20% - Accent6 14 2 2" xfId="419"/>
    <cellStyle name="20% - Accent6 14 3" xfId="420"/>
    <cellStyle name="20% - Accent6 14 3 2" xfId="421"/>
    <cellStyle name="20% - Accent6 14 4" xfId="422"/>
    <cellStyle name="20% - Accent6 2" xfId="423"/>
    <cellStyle name="20% - Accent6 2 2" xfId="424"/>
    <cellStyle name="20% - Accent6 2 2 2" xfId="425"/>
    <cellStyle name="20% - Accent6 2 3" xfId="426"/>
    <cellStyle name="20% - Accent6 2 3 2" xfId="427"/>
    <cellStyle name="20% - Accent6 2 4" xfId="428"/>
    <cellStyle name="20% - Accent6 3" xfId="429"/>
    <cellStyle name="20% - Accent6 3 2" xfId="430"/>
    <cellStyle name="20% - Accent6 3 2 2" xfId="431"/>
    <cellStyle name="20% - Accent6 3 3" xfId="432"/>
    <cellStyle name="20% - Accent6 3 3 2" xfId="433"/>
    <cellStyle name="20% - Accent6 3 4" xfId="434"/>
    <cellStyle name="20% - Accent6 4" xfId="435"/>
    <cellStyle name="20% - Accent6 4 2" xfId="436"/>
    <cellStyle name="20% - Accent6 4 2 2" xfId="437"/>
    <cellStyle name="20% - Accent6 4 3" xfId="438"/>
    <cellStyle name="20% - Accent6 4 3 2" xfId="439"/>
    <cellStyle name="20% - Accent6 4 4" xfId="440"/>
    <cellStyle name="20% - Accent6 5" xfId="441"/>
    <cellStyle name="20% - Accent6 5 2" xfId="442"/>
    <cellStyle name="20% - Accent6 5 2 2" xfId="443"/>
    <cellStyle name="20% - Accent6 5 3" xfId="444"/>
    <cellStyle name="20% - Accent6 5 3 2" xfId="445"/>
    <cellStyle name="20% - Accent6 5 4" xfId="446"/>
    <cellStyle name="20% - Accent6 6" xfId="447"/>
    <cellStyle name="20% - Accent6 6 2" xfId="448"/>
    <cellStyle name="20% - Accent6 6 2 2" xfId="449"/>
    <cellStyle name="20% - Accent6 6 3" xfId="450"/>
    <cellStyle name="20% - Accent6 6 3 2" xfId="451"/>
    <cellStyle name="20% - Accent6 6 4" xfId="452"/>
    <cellStyle name="20% - Accent6 7" xfId="453"/>
    <cellStyle name="20% - Accent6 7 2" xfId="454"/>
    <cellStyle name="20% - Accent6 7 2 2" xfId="455"/>
    <cellStyle name="20% - Accent6 7 3" xfId="456"/>
    <cellStyle name="20% - Accent6 7 3 2" xfId="457"/>
    <cellStyle name="20% - Accent6 7 4" xfId="458"/>
    <cellStyle name="20% - Accent6 8" xfId="459"/>
    <cellStyle name="20% - Accent6 8 2" xfId="460"/>
    <cellStyle name="20% - Accent6 8 2 2" xfId="461"/>
    <cellStyle name="20% - Accent6 8 3" xfId="462"/>
    <cellStyle name="20% - Accent6 8 3 2" xfId="463"/>
    <cellStyle name="20% - Accent6 8 4" xfId="464"/>
    <cellStyle name="20% - Accent6 9" xfId="465"/>
    <cellStyle name="20% - Accent6 9 2" xfId="466"/>
    <cellStyle name="20% - Accent6 9 2 2" xfId="467"/>
    <cellStyle name="20% - Accent6 9 3" xfId="468"/>
    <cellStyle name="20% - Accent6 9 3 2" xfId="469"/>
    <cellStyle name="20% - Accent6 9 4" xfId="470"/>
    <cellStyle name="40% - Accent1 10" xfId="471"/>
    <cellStyle name="40% - Accent1 10 2" xfId="472"/>
    <cellStyle name="40% - Accent1 10 2 2" xfId="473"/>
    <cellStyle name="40% - Accent1 10 3" xfId="474"/>
    <cellStyle name="40% - Accent1 10 3 2" xfId="475"/>
    <cellStyle name="40% - Accent1 10 4" xfId="476"/>
    <cellStyle name="40% - Accent1 11" xfId="477"/>
    <cellStyle name="40% - Accent1 11 2" xfId="478"/>
    <cellStyle name="40% - Accent1 11 2 2" xfId="479"/>
    <cellStyle name="40% - Accent1 11 3" xfId="480"/>
    <cellStyle name="40% - Accent1 11 3 2" xfId="481"/>
    <cellStyle name="40% - Accent1 11 4" xfId="482"/>
    <cellStyle name="40% - Accent1 12" xfId="483"/>
    <cellStyle name="40% - Accent1 12 2" xfId="484"/>
    <cellStyle name="40% - Accent1 12 2 2" xfId="485"/>
    <cellStyle name="40% - Accent1 12 3" xfId="486"/>
    <cellStyle name="40% - Accent1 12 3 2" xfId="487"/>
    <cellStyle name="40% - Accent1 12 4" xfId="488"/>
    <cellStyle name="40% - Accent1 13" xfId="489"/>
    <cellStyle name="40% - Accent1 13 2" xfId="490"/>
    <cellStyle name="40% - Accent1 13 2 2" xfId="491"/>
    <cellStyle name="40% - Accent1 13 3" xfId="492"/>
    <cellStyle name="40% - Accent1 13 3 2" xfId="493"/>
    <cellStyle name="40% - Accent1 13 4" xfId="494"/>
    <cellStyle name="40% - Accent1 14" xfId="495"/>
    <cellStyle name="40% - Accent1 14 2" xfId="496"/>
    <cellStyle name="40% - Accent1 14 2 2" xfId="497"/>
    <cellStyle name="40% - Accent1 14 3" xfId="498"/>
    <cellStyle name="40% - Accent1 14 3 2" xfId="499"/>
    <cellStyle name="40% - Accent1 14 4" xfId="500"/>
    <cellStyle name="40% - Accent1 2" xfId="501"/>
    <cellStyle name="40% - Accent1 2 2" xfId="502"/>
    <cellStyle name="40% - Accent1 2 2 2" xfId="503"/>
    <cellStyle name="40% - Accent1 2 3" xfId="504"/>
    <cellStyle name="40% - Accent1 2 3 2" xfId="505"/>
    <cellStyle name="40% - Accent1 2 4" xfId="506"/>
    <cellStyle name="40% - Accent1 3" xfId="507"/>
    <cellStyle name="40% - Accent1 3 2" xfId="508"/>
    <cellStyle name="40% - Accent1 3 2 2" xfId="509"/>
    <cellStyle name="40% - Accent1 3 3" xfId="510"/>
    <cellStyle name="40% - Accent1 3 3 2" xfId="511"/>
    <cellStyle name="40% - Accent1 3 4" xfId="512"/>
    <cellStyle name="40% - Accent1 4" xfId="513"/>
    <cellStyle name="40% - Accent1 4 2" xfId="514"/>
    <cellStyle name="40% - Accent1 4 2 2" xfId="515"/>
    <cellStyle name="40% - Accent1 4 3" xfId="516"/>
    <cellStyle name="40% - Accent1 4 3 2" xfId="517"/>
    <cellStyle name="40% - Accent1 4 4" xfId="518"/>
    <cellStyle name="40% - Accent1 5" xfId="519"/>
    <cellStyle name="40% - Accent1 5 2" xfId="520"/>
    <cellStyle name="40% - Accent1 5 2 2" xfId="521"/>
    <cellStyle name="40% - Accent1 5 3" xfId="522"/>
    <cellStyle name="40% - Accent1 5 3 2" xfId="523"/>
    <cellStyle name="40% - Accent1 5 4" xfId="524"/>
    <cellStyle name="40% - Accent1 6" xfId="525"/>
    <cellStyle name="40% - Accent1 6 2" xfId="526"/>
    <cellStyle name="40% - Accent1 6 2 2" xfId="527"/>
    <cellStyle name="40% - Accent1 6 3" xfId="528"/>
    <cellStyle name="40% - Accent1 6 3 2" xfId="529"/>
    <cellStyle name="40% - Accent1 6 4" xfId="530"/>
    <cellStyle name="40% - Accent1 7" xfId="531"/>
    <cellStyle name="40% - Accent1 7 2" xfId="532"/>
    <cellStyle name="40% - Accent1 7 2 2" xfId="533"/>
    <cellStyle name="40% - Accent1 7 3" xfId="534"/>
    <cellStyle name="40% - Accent1 7 3 2" xfId="535"/>
    <cellStyle name="40% - Accent1 7 4" xfId="536"/>
    <cellStyle name="40% - Accent1 8" xfId="537"/>
    <cellStyle name="40% - Accent1 8 2" xfId="538"/>
    <cellStyle name="40% - Accent1 8 2 2" xfId="539"/>
    <cellStyle name="40% - Accent1 8 3" xfId="540"/>
    <cellStyle name="40% - Accent1 8 3 2" xfId="541"/>
    <cellStyle name="40% - Accent1 8 4" xfId="542"/>
    <cellStyle name="40% - Accent1 9" xfId="543"/>
    <cellStyle name="40% - Accent1 9 2" xfId="544"/>
    <cellStyle name="40% - Accent1 9 2 2" xfId="545"/>
    <cellStyle name="40% - Accent1 9 3" xfId="546"/>
    <cellStyle name="40% - Accent1 9 3 2" xfId="547"/>
    <cellStyle name="40% - Accent1 9 4" xfId="548"/>
    <cellStyle name="40% - Accent2 10" xfId="549"/>
    <cellStyle name="40% - Accent2 10 2" xfId="550"/>
    <cellStyle name="40% - Accent2 10 2 2" xfId="551"/>
    <cellStyle name="40% - Accent2 10 3" xfId="552"/>
    <cellStyle name="40% - Accent2 10 3 2" xfId="553"/>
    <cellStyle name="40% - Accent2 10 4" xfId="554"/>
    <cellStyle name="40% - Accent2 11" xfId="555"/>
    <cellStyle name="40% - Accent2 11 2" xfId="556"/>
    <cellStyle name="40% - Accent2 11 2 2" xfId="557"/>
    <cellStyle name="40% - Accent2 11 3" xfId="558"/>
    <cellStyle name="40% - Accent2 11 3 2" xfId="559"/>
    <cellStyle name="40% - Accent2 11 4" xfId="560"/>
    <cellStyle name="40% - Accent2 12" xfId="561"/>
    <cellStyle name="40% - Accent2 12 2" xfId="562"/>
    <cellStyle name="40% - Accent2 12 2 2" xfId="563"/>
    <cellStyle name="40% - Accent2 12 3" xfId="564"/>
    <cellStyle name="40% - Accent2 12 3 2" xfId="565"/>
    <cellStyle name="40% - Accent2 12 4" xfId="566"/>
    <cellStyle name="40% - Accent2 13" xfId="567"/>
    <cellStyle name="40% - Accent2 13 2" xfId="568"/>
    <cellStyle name="40% - Accent2 13 2 2" xfId="569"/>
    <cellStyle name="40% - Accent2 13 3" xfId="570"/>
    <cellStyle name="40% - Accent2 13 3 2" xfId="571"/>
    <cellStyle name="40% - Accent2 13 4" xfId="572"/>
    <cellStyle name="40% - Accent2 14" xfId="573"/>
    <cellStyle name="40% - Accent2 14 2" xfId="574"/>
    <cellStyle name="40% - Accent2 14 2 2" xfId="575"/>
    <cellStyle name="40% - Accent2 14 3" xfId="576"/>
    <cellStyle name="40% - Accent2 14 3 2" xfId="577"/>
    <cellStyle name="40% - Accent2 14 4" xfId="578"/>
    <cellStyle name="40% - Accent2 2" xfId="579"/>
    <cellStyle name="40% - Accent2 2 2" xfId="580"/>
    <cellStyle name="40% - Accent2 2 2 2" xfId="581"/>
    <cellStyle name="40% - Accent2 2 3" xfId="582"/>
    <cellStyle name="40% - Accent2 2 3 2" xfId="583"/>
    <cellStyle name="40% - Accent2 2 4" xfId="584"/>
    <cellStyle name="40% - Accent2 3" xfId="585"/>
    <cellStyle name="40% - Accent2 3 2" xfId="586"/>
    <cellStyle name="40% - Accent2 3 2 2" xfId="587"/>
    <cellStyle name="40% - Accent2 3 3" xfId="588"/>
    <cellStyle name="40% - Accent2 3 3 2" xfId="589"/>
    <cellStyle name="40% - Accent2 3 4" xfId="590"/>
    <cellStyle name="40% - Accent2 4" xfId="591"/>
    <cellStyle name="40% - Accent2 4 2" xfId="592"/>
    <cellStyle name="40% - Accent2 4 2 2" xfId="593"/>
    <cellStyle name="40% - Accent2 4 3" xfId="594"/>
    <cellStyle name="40% - Accent2 4 3 2" xfId="595"/>
    <cellStyle name="40% - Accent2 4 4" xfId="596"/>
    <cellStyle name="40% - Accent2 5" xfId="597"/>
    <cellStyle name="40% - Accent2 5 2" xfId="598"/>
    <cellStyle name="40% - Accent2 5 2 2" xfId="599"/>
    <cellStyle name="40% - Accent2 5 3" xfId="600"/>
    <cellStyle name="40% - Accent2 5 3 2" xfId="601"/>
    <cellStyle name="40% - Accent2 5 4" xfId="602"/>
    <cellStyle name="40% - Accent2 6" xfId="603"/>
    <cellStyle name="40% - Accent2 6 2" xfId="604"/>
    <cellStyle name="40% - Accent2 6 2 2" xfId="605"/>
    <cellStyle name="40% - Accent2 6 3" xfId="606"/>
    <cellStyle name="40% - Accent2 6 3 2" xfId="607"/>
    <cellStyle name="40% - Accent2 6 4" xfId="608"/>
    <cellStyle name="40% - Accent2 7" xfId="609"/>
    <cellStyle name="40% - Accent2 7 2" xfId="610"/>
    <cellStyle name="40% - Accent2 7 2 2" xfId="611"/>
    <cellStyle name="40% - Accent2 7 3" xfId="612"/>
    <cellStyle name="40% - Accent2 7 3 2" xfId="613"/>
    <cellStyle name="40% - Accent2 7 4" xfId="614"/>
    <cellStyle name="40% - Accent2 8" xfId="615"/>
    <cellStyle name="40% - Accent2 8 2" xfId="616"/>
    <cellStyle name="40% - Accent2 8 2 2" xfId="617"/>
    <cellStyle name="40% - Accent2 8 3" xfId="618"/>
    <cellStyle name="40% - Accent2 8 3 2" xfId="619"/>
    <cellStyle name="40% - Accent2 8 4" xfId="620"/>
    <cellStyle name="40% - Accent2 9" xfId="621"/>
    <cellStyle name="40% - Accent2 9 2" xfId="622"/>
    <cellStyle name="40% - Accent2 9 2 2" xfId="623"/>
    <cellStyle name="40% - Accent2 9 3" xfId="624"/>
    <cellStyle name="40% - Accent2 9 3 2" xfId="625"/>
    <cellStyle name="40% - Accent2 9 4" xfId="626"/>
    <cellStyle name="40% - Accent3 10" xfId="627"/>
    <cellStyle name="40% - Accent3 10 2" xfId="628"/>
    <cellStyle name="40% - Accent3 10 2 2" xfId="629"/>
    <cellStyle name="40% - Accent3 10 3" xfId="630"/>
    <cellStyle name="40% - Accent3 10 3 2" xfId="631"/>
    <cellStyle name="40% - Accent3 10 4" xfId="632"/>
    <cellStyle name="40% - Accent3 11" xfId="633"/>
    <cellStyle name="40% - Accent3 11 2" xfId="634"/>
    <cellStyle name="40% - Accent3 11 2 2" xfId="635"/>
    <cellStyle name="40% - Accent3 11 3" xfId="636"/>
    <cellStyle name="40% - Accent3 11 3 2" xfId="637"/>
    <cellStyle name="40% - Accent3 11 4" xfId="638"/>
    <cellStyle name="40% - Accent3 12" xfId="639"/>
    <cellStyle name="40% - Accent3 12 2" xfId="640"/>
    <cellStyle name="40% - Accent3 12 2 2" xfId="641"/>
    <cellStyle name="40% - Accent3 12 3" xfId="642"/>
    <cellStyle name="40% - Accent3 12 3 2" xfId="643"/>
    <cellStyle name="40% - Accent3 12 4" xfId="644"/>
    <cellStyle name="40% - Accent3 13" xfId="645"/>
    <cellStyle name="40% - Accent3 13 2" xfId="646"/>
    <cellStyle name="40% - Accent3 13 2 2" xfId="647"/>
    <cellStyle name="40% - Accent3 13 3" xfId="648"/>
    <cellStyle name="40% - Accent3 13 3 2" xfId="649"/>
    <cellStyle name="40% - Accent3 13 4" xfId="650"/>
    <cellStyle name="40% - Accent3 14" xfId="651"/>
    <cellStyle name="40% - Accent3 14 2" xfId="652"/>
    <cellStyle name="40% - Accent3 14 2 2" xfId="653"/>
    <cellStyle name="40% - Accent3 14 3" xfId="654"/>
    <cellStyle name="40% - Accent3 14 3 2" xfId="655"/>
    <cellStyle name="40% - Accent3 14 4" xfId="656"/>
    <cellStyle name="40% - Accent3 2" xfId="657"/>
    <cellStyle name="40% - Accent3 2 2" xfId="658"/>
    <cellStyle name="40% - Accent3 2 2 2" xfId="659"/>
    <cellStyle name="40% - Accent3 2 3" xfId="660"/>
    <cellStyle name="40% - Accent3 2 3 2" xfId="661"/>
    <cellStyle name="40% - Accent3 2 4" xfId="662"/>
    <cellStyle name="40% - Accent3 3" xfId="663"/>
    <cellStyle name="40% - Accent3 3 2" xfId="664"/>
    <cellStyle name="40% - Accent3 3 2 2" xfId="665"/>
    <cellStyle name="40% - Accent3 3 3" xfId="666"/>
    <cellStyle name="40% - Accent3 3 3 2" xfId="667"/>
    <cellStyle name="40% - Accent3 3 4" xfId="668"/>
    <cellStyle name="40% - Accent3 4" xfId="669"/>
    <cellStyle name="40% - Accent3 4 2" xfId="670"/>
    <cellStyle name="40% - Accent3 4 2 2" xfId="671"/>
    <cellStyle name="40% - Accent3 4 3" xfId="672"/>
    <cellStyle name="40% - Accent3 4 3 2" xfId="673"/>
    <cellStyle name="40% - Accent3 4 4" xfId="674"/>
    <cellStyle name="40% - Accent3 5" xfId="675"/>
    <cellStyle name="40% - Accent3 5 2" xfId="676"/>
    <cellStyle name="40% - Accent3 5 2 2" xfId="677"/>
    <cellStyle name="40% - Accent3 5 3" xfId="678"/>
    <cellStyle name="40% - Accent3 5 3 2" xfId="679"/>
    <cellStyle name="40% - Accent3 5 4" xfId="680"/>
    <cellStyle name="40% - Accent3 6" xfId="681"/>
    <cellStyle name="40% - Accent3 6 2" xfId="682"/>
    <cellStyle name="40% - Accent3 6 2 2" xfId="683"/>
    <cellStyle name="40% - Accent3 6 3" xfId="684"/>
    <cellStyle name="40% - Accent3 6 3 2" xfId="685"/>
    <cellStyle name="40% - Accent3 6 4" xfId="686"/>
    <cellStyle name="40% - Accent3 7" xfId="687"/>
    <cellStyle name="40% - Accent3 7 2" xfId="688"/>
    <cellStyle name="40% - Accent3 7 2 2" xfId="689"/>
    <cellStyle name="40% - Accent3 7 3" xfId="690"/>
    <cellStyle name="40% - Accent3 7 3 2" xfId="691"/>
    <cellStyle name="40% - Accent3 7 4" xfId="692"/>
    <cellStyle name="40% - Accent3 8" xfId="693"/>
    <cellStyle name="40% - Accent3 8 2" xfId="694"/>
    <cellStyle name="40% - Accent3 8 2 2" xfId="695"/>
    <cellStyle name="40% - Accent3 8 3" xfId="696"/>
    <cellStyle name="40% - Accent3 8 3 2" xfId="697"/>
    <cellStyle name="40% - Accent3 8 4" xfId="698"/>
    <cellStyle name="40% - Accent3 9" xfId="699"/>
    <cellStyle name="40% - Accent3 9 2" xfId="700"/>
    <cellStyle name="40% - Accent3 9 2 2" xfId="701"/>
    <cellStyle name="40% - Accent3 9 3" xfId="702"/>
    <cellStyle name="40% - Accent3 9 3 2" xfId="703"/>
    <cellStyle name="40% - Accent3 9 4" xfId="704"/>
    <cellStyle name="40% - Accent4 10" xfId="705"/>
    <cellStyle name="40% - Accent4 10 2" xfId="706"/>
    <cellStyle name="40% - Accent4 10 2 2" xfId="707"/>
    <cellStyle name="40% - Accent4 10 3" xfId="708"/>
    <cellStyle name="40% - Accent4 10 3 2" xfId="709"/>
    <cellStyle name="40% - Accent4 10 4" xfId="710"/>
    <cellStyle name="40% - Accent4 11" xfId="711"/>
    <cellStyle name="40% - Accent4 11 2" xfId="712"/>
    <cellStyle name="40% - Accent4 11 2 2" xfId="713"/>
    <cellStyle name="40% - Accent4 11 3" xfId="714"/>
    <cellStyle name="40% - Accent4 11 3 2" xfId="715"/>
    <cellStyle name="40% - Accent4 11 4" xfId="716"/>
    <cellStyle name="40% - Accent4 12" xfId="717"/>
    <cellStyle name="40% - Accent4 12 2" xfId="718"/>
    <cellStyle name="40% - Accent4 12 2 2" xfId="719"/>
    <cellStyle name="40% - Accent4 12 3" xfId="720"/>
    <cellStyle name="40% - Accent4 12 3 2" xfId="721"/>
    <cellStyle name="40% - Accent4 12 4" xfId="722"/>
    <cellStyle name="40% - Accent4 13" xfId="723"/>
    <cellStyle name="40% - Accent4 13 2" xfId="724"/>
    <cellStyle name="40% - Accent4 13 2 2" xfId="725"/>
    <cellStyle name="40% - Accent4 13 3" xfId="726"/>
    <cellStyle name="40% - Accent4 13 3 2" xfId="727"/>
    <cellStyle name="40% - Accent4 13 4" xfId="728"/>
    <cellStyle name="40% - Accent4 14" xfId="729"/>
    <cellStyle name="40% - Accent4 14 2" xfId="730"/>
    <cellStyle name="40% - Accent4 14 2 2" xfId="731"/>
    <cellStyle name="40% - Accent4 14 3" xfId="732"/>
    <cellStyle name="40% - Accent4 14 3 2" xfId="733"/>
    <cellStyle name="40% - Accent4 14 4" xfId="734"/>
    <cellStyle name="40% - Accent4 2" xfId="735"/>
    <cellStyle name="40% - Accent4 2 2" xfId="736"/>
    <cellStyle name="40% - Accent4 2 2 2" xfId="737"/>
    <cellStyle name="40% - Accent4 2 3" xfId="738"/>
    <cellStyle name="40% - Accent4 2 3 2" xfId="739"/>
    <cellStyle name="40% - Accent4 2 4" xfId="740"/>
    <cellStyle name="40% - Accent4 3" xfId="741"/>
    <cellStyle name="40% - Accent4 3 2" xfId="742"/>
    <cellStyle name="40% - Accent4 3 2 2" xfId="743"/>
    <cellStyle name="40% - Accent4 3 3" xfId="744"/>
    <cellStyle name="40% - Accent4 3 3 2" xfId="745"/>
    <cellStyle name="40% - Accent4 3 4" xfId="746"/>
    <cellStyle name="40% - Accent4 4" xfId="747"/>
    <cellStyle name="40% - Accent4 4 2" xfId="748"/>
    <cellStyle name="40% - Accent4 4 2 2" xfId="749"/>
    <cellStyle name="40% - Accent4 4 3" xfId="750"/>
    <cellStyle name="40% - Accent4 4 3 2" xfId="751"/>
    <cellStyle name="40% - Accent4 4 4" xfId="752"/>
    <cellStyle name="40% - Accent4 5" xfId="753"/>
    <cellStyle name="40% - Accent4 5 2" xfId="754"/>
    <cellStyle name="40% - Accent4 5 2 2" xfId="755"/>
    <cellStyle name="40% - Accent4 5 3" xfId="756"/>
    <cellStyle name="40% - Accent4 5 3 2" xfId="757"/>
    <cellStyle name="40% - Accent4 5 4" xfId="758"/>
    <cellStyle name="40% - Accent4 6" xfId="759"/>
    <cellStyle name="40% - Accent4 6 2" xfId="760"/>
    <cellStyle name="40% - Accent4 6 2 2" xfId="761"/>
    <cellStyle name="40% - Accent4 6 3" xfId="762"/>
    <cellStyle name="40% - Accent4 6 3 2" xfId="763"/>
    <cellStyle name="40% - Accent4 6 4" xfId="764"/>
    <cellStyle name="40% - Accent4 7" xfId="765"/>
    <cellStyle name="40% - Accent4 7 2" xfId="766"/>
    <cellStyle name="40% - Accent4 7 2 2" xfId="767"/>
    <cellStyle name="40% - Accent4 7 3" xfId="768"/>
    <cellStyle name="40% - Accent4 7 3 2" xfId="769"/>
    <cellStyle name="40% - Accent4 7 4" xfId="770"/>
    <cellStyle name="40% - Accent4 8" xfId="771"/>
    <cellStyle name="40% - Accent4 8 2" xfId="772"/>
    <cellStyle name="40% - Accent4 8 2 2" xfId="773"/>
    <cellStyle name="40% - Accent4 8 3" xfId="774"/>
    <cellStyle name="40% - Accent4 8 3 2" xfId="775"/>
    <cellStyle name="40% - Accent4 8 4" xfId="776"/>
    <cellStyle name="40% - Accent4 9" xfId="777"/>
    <cellStyle name="40% - Accent4 9 2" xfId="778"/>
    <cellStyle name="40% - Accent4 9 2 2" xfId="779"/>
    <cellStyle name="40% - Accent4 9 3" xfId="780"/>
    <cellStyle name="40% - Accent4 9 3 2" xfId="781"/>
    <cellStyle name="40% - Accent4 9 4" xfId="782"/>
    <cellStyle name="40% - Accent5 10" xfId="783"/>
    <cellStyle name="40% - Accent5 10 2" xfId="784"/>
    <cellStyle name="40% - Accent5 10 2 2" xfId="785"/>
    <cellStyle name="40% - Accent5 10 3" xfId="786"/>
    <cellStyle name="40% - Accent5 10 3 2" xfId="787"/>
    <cellStyle name="40% - Accent5 10 4" xfId="788"/>
    <cellStyle name="40% - Accent5 11" xfId="789"/>
    <cellStyle name="40% - Accent5 11 2" xfId="790"/>
    <cellStyle name="40% - Accent5 11 2 2" xfId="791"/>
    <cellStyle name="40% - Accent5 11 3" xfId="792"/>
    <cellStyle name="40% - Accent5 11 3 2" xfId="793"/>
    <cellStyle name="40% - Accent5 11 4" xfId="794"/>
    <cellStyle name="40% - Accent5 12" xfId="795"/>
    <cellStyle name="40% - Accent5 12 2" xfId="796"/>
    <cellStyle name="40% - Accent5 12 2 2" xfId="797"/>
    <cellStyle name="40% - Accent5 12 3" xfId="798"/>
    <cellStyle name="40% - Accent5 12 3 2" xfId="799"/>
    <cellStyle name="40% - Accent5 12 4" xfId="800"/>
    <cellStyle name="40% - Accent5 13" xfId="801"/>
    <cellStyle name="40% - Accent5 13 2" xfId="802"/>
    <cellStyle name="40% - Accent5 13 2 2" xfId="803"/>
    <cellStyle name="40% - Accent5 13 3" xfId="804"/>
    <cellStyle name="40% - Accent5 13 3 2" xfId="805"/>
    <cellStyle name="40% - Accent5 13 4" xfId="806"/>
    <cellStyle name="40% - Accent5 14" xfId="807"/>
    <cellStyle name="40% - Accent5 14 2" xfId="808"/>
    <cellStyle name="40% - Accent5 14 2 2" xfId="809"/>
    <cellStyle name="40% - Accent5 14 3" xfId="810"/>
    <cellStyle name="40% - Accent5 14 3 2" xfId="811"/>
    <cellStyle name="40% - Accent5 14 4" xfId="812"/>
    <cellStyle name="40% - Accent5 2" xfId="813"/>
    <cellStyle name="40% - Accent5 2 2" xfId="814"/>
    <cellStyle name="40% - Accent5 2 2 2" xfId="815"/>
    <cellStyle name="40% - Accent5 2 3" xfId="816"/>
    <cellStyle name="40% - Accent5 2 3 2" xfId="817"/>
    <cellStyle name="40% - Accent5 2 4" xfId="818"/>
    <cellStyle name="40% - Accent5 3" xfId="819"/>
    <cellStyle name="40% - Accent5 3 2" xfId="820"/>
    <cellStyle name="40% - Accent5 3 2 2" xfId="821"/>
    <cellStyle name="40% - Accent5 3 3" xfId="822"/>
    <cellStyle name="40% - Accent5 3 3 2" xfId="823"/>
    <cellStyle name="40% - Accent5 3 4" xfId="824"/>
    <cellStyle name="40% - Accent5 4" xfId="825"/>
    <cellStyle name="40% - Accent5 4 2" xfId="826"/>
    <cellStyle name="40% - Accent5 4 2 2" xfId="827"/>
    <cellStyle name="40% - Accent5 4 3" xfId="828"/>
    <cellStyle name="40% - Accent5 4 3 2" xfId="829"/>
    <cellStyle name="40% - Accent5 4 4" xfId="830"/>
    <cellStyle name="40% - Accent5 5" xfId="831"/>
    <cellStyle name="40% - Accent5 5 2" xfId="832"/>
    <cellStyle name="40% - Accent5 5 2 2" xfId="833"/>
    <cellStyle name="40% - Accent5 5 3" xfId="834"/>
    <cellStyle name="40% - Accent5 5 3 2" xfId="835"/>
    <cellStyle name="40% - Accent5 5 4" xfId="836"/>
    <cellStyle name="40% - Accent5 6" xfId="837"/>
    <cellStyle name="40% - Accent5 6 2" xfId="838"/>
    <cellStyle name="40% - Accent5 6 2 2" xfId="839"/>
    <cellStyle name="40% - Accent5 6 3" xfId="840"/>
    <cellStyle name="40% - Accent5 6 3 2" xfId="841"/>
    <cellStyle name="40% - Accent5 6 4" xfId="842"/>
    <cellStyle name="40% - Accent5 7" xfId="843"/>
    <cellStyle name="40% - Accent5 7 2" xfId="844"/>
    <cellStyle name="40% - Accent5 7 2 2" xfId="845"/>
    <cellStyle name="40% - Accent5 7 3" xfId="846"/>
    <cellStyle name="40% - Accent5 7 3 2" xfId="847"/>
    <cellStyle name="40% - Accent5 7 4" xfId="848"/>
    <cellStyle name="40% - Accent5 8" xfId="849"/>
    <cellStyle name="40% - Accent5 8 2" xfId="850"/>
    <cellStyle name="40% - Accent5 8 2 2" xfId="851"/>
    <cellStyle name="40% - Accent5 8 3" xfId="852"/>
    <cellStyle name="40% - Accent5 8 3 2" xfId="853"/>
    <cellStyle name="40% - Accent5 8 4" xfId="854"/>
    <cellStyle name="40% - Accent5 9" xfId="855"/>
    <cellStyle name="40% - Accent5 9 2" xfId="856"/>
    <cellStyle name="40% - Accent5 9 2 2" xfId="857"/>
    <cellStyle name="40% - Accent5 9 3" xfId="858"/>
    <cellStyle name="40% - Accent5 9 3 2" xfId="859"/>
    <cellStyle name="40% - Accent5 9 4" xfId="860"/>
    <cellStyle name="40% - Accent6 10" xfId="861"/>
    <cellStyle name="40% - Accent6 10 2" xfId="862"/>
    <cellStyle name="40% - Accent6 10 2 2" xfId="863"/>
    <cellStyle name="40% - Accent6 10 3" xfId="864"/>
    <cellStyle name="40% - Accent6 10 3 2" xfId="865"/>
    <cellStyle name="40% - Accent6 10 4" xfId="866"/>
    <cellStyle name="40% - Accent6 11" xfId="867"/>
    <cellStyle name="40% - Accent6 11 2" xfId="868"/>
    <cellStyle name="40% - Accent6 11 2 2" xfId="869"/>
    <cellStyle name="40% - Accent6 11 3" xfId="870"/>
    <cellStyle name="40% - Accent6 11 3 2" xfId="871"/>
    <cellStyle name="40% - Accent6 11 4" xfId="872"/>
    <cellStyle name="40% - Accent6 12" xfId="873"/>
    <cellStyle name="40% - Accent6 12 2" xfId="874"/>
    <cellStyle name="40% - Accent6 12 2 2" xfId="875"/>
    <cellStyle name="40% - Accent6 12 3" xfId="876"/>
    <cellStyle name="40% - Accent6 12 3 2" xfId="877"/>
    <cellStyle name="40% - Accent6 12 4" xfId="878"/>
    <cellStyle name="40% - Accent6 13" xfId="879"/>
    <cellStyle name="40% - Accent6 13 2" xfId="880"/>
    <cellStyle name="40% - Accent6 13 2 2" xfId="881"/>
    <cellStyle name="40% - Accent6 13 3" xfId="882"/>
    <cellStyle name="40% - Accent6 13 3 2" xfId="883"/>
    <cellStyle name="40% - Accent6 13 4" xfId="884"/>
    <cellStyle name="40% - Accent6 14" xfId="885"/>
    <cellStyle name="40% - Accent6 14 2" xfId="886"/>
    <cellStyle name="40% - Accent6 14 2 2" xfId="887"/>
    <cellStyle name="40% - Accent6 14 3" xfId="888"/>
    <cellStyle name="40% - Accent6 14 3 2" xfId="889"/>
    <cellStyle name="40% - Accent6 14 4" xfId="890"/>
    <cellStyle name="40% - Accent6 2" xfId="891"/>
    <cellStyle name="40% - Accent6 2 2" xfId="892"/>
    <cellStyle name="40% - Accent6 2 2 2" xfId="893"/>
    <cellStyle name="40% - Accent6 2 3" xfId="894"/>
    <cellStyle name="40% - Accent6 2 3 2" xfId="895"/>
    <cellStyle name="40% - Accent6 2 4" xfId="896"/>
    <cellStyle name="40% - Accent6 3" xfId="897"/>
    <cellStyle name="40% - Accent6 3 2" xfId="898"/>
    <cellStyle name="40% - Accent6 3 2 2" xfId="899"/>
    <cellStyle name="40% - Accent6 3 3" xfId="900"/>
    <cellStyle name="40% - Accent6 3 3 2" xfId="901"/>
    <cellStyle name="40% - Accent6 3 4" xfId="902"/>
    <cellStyle name="40% - Accent6 4" xfId="903"/>
    <cellStyle name="40% - Accent6 4 2" xfId="904"/>
    <cellStyle name="40% - Accent6 4 2 2" xfId="905"/>
    <cellStyle name="40% - Accent6 4 3" xfId="906"/>
    <cellStyle name="40% - Accent6 4 3 2" xfId="907"/>
    <cellStyle name="40% - Accent6 4 4" xfId="908"/>
    <cellStyle name="40% - Accent6 5" xfId="909"/>
    <cellStyle name="40% - Accent6 5 2" xfId="910"/>
    <cellStyle name="40% - Accent6 5 2 2" xfId="911"/>
    <cellStyle name="40% - Accent6 5 3" xfId="912"/>
    <cellStyle name="40% - Accent6 5 3 2" xfId="913"/>
    <cellStyle name="40% - Accent6 5 4" xfId="914"/>
    <cellStyle name="40% - Accent6 6" xfId="915"/>
    <cellStyle name="40% - Accent6 6 2" xfId="916"/>
    <cellStyle name="40% - Accent6 6 2 2" xfId="917"/>
    <cellStyle name="40% - Accent6 6 3" xfId="918"/>
    <cellStyle name="40% - Accent6 6 3 2" xfId="919"/>
    <cellStyle name="40% - Accent6 6 4" xfId="920"/>
    <cellStyle name="40% - Accent6 7" xfId="921"/>
    <cellStyle name="40% - Accent6 7 2" xfId="922"/>
    <cellStyle name="40% - Accent6 7 2 2" xfId="923"/>
    <cellStyle name="40% - Accent6 7 3" xfId="924"/>
    <cellStyle name="40% - Accent6 7 3 2" xfId="925"/>
    <cellStyle name="40% - Accent6 7 4" xfId="926"/>
    <cellStyle name="40% - Accent6 8" xfId="927"/>
    <cellStyle name="40% - Accent6 8 2" xfId="928"/>
    <cellStyle name="40% - Accent6 8 2 2" xfId="929"/>
    <cellStyle name="40% - Accent6 8 3" xfId="930"/>
    <cellStyle name="40% - Accent6 8 3 2" xfId="931"/>
    <cellStyle name="40% - Accent6 8 4" xfId="932"/>
    <cellStyle name="40% - Accent6 9" xfId="933"/>
    <cellStyle name="40% - Accent6 9 2" xfId="934"/>
    <cellStyle name="40% - Accent6 9 2 2" xfId="935"/>
    <cellStyle name="40% - Accent6 9 3" xfId="936"/>
    <cellStyle name="40% - Accent6 9 3 2" xfId="937"/>
    <cellStyle name="40% - Accent6 9 4" xfId="938"/>
    <cellStyle name="60% - Accent1 10" xfId="939"/>
    <cellStyle name="60% - Accent1 10 2" xfId="940"/>
    <cellStyle name="60% - Accent1 10 3" xfId="941"/>
    <cellStyle name="60% - Accent1 11" xfId="942"/>
    <cellStyle name="60% - Accent1 11 2" xfId="943"/>
    <cellStyle name="60% - Accent1 11 3" xfId="944"/>
    <cellStyle name="60% - Accent1 12" xfId="945"/>
    <cellStyle name="60% - Accent1 12 2" xfId="946"/>
    <cellStyle name="60% - Accent1 12 3" xfId="947"/>
    <cellStyle name="60% - Accent1 13" xfId="948"/>
    <cellStyle name="60% - Accent1 13 2" xfId="949"/>
    <cellStyle name="60% - Accent1 13 3" xfId="950"/>
    <cellStyle name="60% - Accent1 14" xfId="951"/>
    <cellStyle name="60% - Accent1 14 2" xfId="952"/>
    <cellStyle name="60% - Accent1 14 3" xfId="953"/>
    <cellStyle name="60% - Accent1 2" xfId="954"/>
    <cellStyle name="60% - Accent1 2 2" xfId="955"/>
    <cellStyle name="60% - Accent1 2 3" xfId="956"/>
    <cellStyle name="60% - Accent1 3" xfId="957"/>
    <cellStyle name="60% - Accent1 3 2" xfId="958"/>
    <cellStyle name="60% - Accent1 3 3" xfId="959"/>
    <cellStyle name="60% - Accent1 4" xfId="960"/>
    <cellStyle name="60% - Accent1 4 2" xfId="961"/>
    <cellStyle name="60% - Accent1 4 3" xfId="962"/>
    <cellStyle name="60% - Accent1 5" xfId="963"/>
    <cellStyle name="60% - Accent1 5 2" xfId="964"/>
    <cellStyle name="60% - Accent1 5 3" xfId="965"/>
    <cellStyle name="60% - Accent1 6" xfId="966"/>
    <cellStyle name="60% - Accent1 6 2" xfId="967"/>
    <cellStyle name="60% - Accent1 6 3" xfId="968"/>
    <cellStyle name="60% - Accent1 7" xfId="969"/>
    <cellStyle name="60% - Accent1 7 2" xfId="970"/>
    <cellStyle name="60% - Accent1 7 3" xfId="971"/>
    <cellStyle name="60% - Accent1 8" xfId="972"/>
    <cellStyle name="60% - Accent1 8 2" xfId="973"/>
    <cellStyle name="60% - Accent1 8 3" xfId="974"/>
    <cellStyle name="60% - Accent1 9" xfId="975"/>
    <cellStyle name="60% - Accent1 9 2" xfId="976"/>
    <cellStyle name="60% - Accent1 9 3" xfId="977"/>
    <cellStyle name="60% - Accent2 10" xfId="978"/>
    <cellStyle name="60% - Accent2 10 2" xfId="979"/>
    <cellStyle name="60% - Accent2 10 3" xfId="980"/>
    <cellStyle name="60% - Accent2 11" xfId="981"/>
    <cellStyle name="60% - Accent2 11 2" xfId="982"/>
    <cellStyle name="60% - Accent2 11 3" xfId="983"/>
    <cellStyle name="60% - Accent2 12" xfId="984"/>
    <cellStyle name="60% - Accent2 12 2" xfId="985"/>
    <cellStyle name="60% - Accent2 12 3" xfId="986"/>
    <cellStyle name="60% - Accent2 13" xfId="987"/>
    <cellStyle name="60% - Accent2 13 2" xfId="988"/>
    <cellStyle name="60% - Accent2 13 3" xfId="989"/>
    <cellStyle name="60% - Accent2 14" xfId="990"/>
    <cellStyle name="60% - Accent2 14 2" xfId="991"/>
    <cellStyle name="60% - Accent2 14 3" xfId="992"/>
    <cellStyle name="60% - Accent2 2" xfId="993"/>
    <cellStyle name="60% - Accent2 2 2" xfId="994"/>
    <cellStyle name="60% - Accent2 2 3" xfId="995"/>
    <cellStyle name="60% - Accent2 3" xfId="996"/>
    <cellStyle name="60% - Accent2 3 2" xfId="997"/>
    <cellStyle name="60% - Accent2 3 3" xfId="998"/>
    <cellStyle name="60% - Accent2 4" xfId="999"/>
    <cellStyle name="60% - Accent2 4 2" xfId="1000"/>
    <cellStyle name="60% - Accent2 4 3" xfId="1001"/>
    <cellStyle name="60% - Accent2 5" xfId="1002"/>
    <cellStyle name="60% - Accent2 5 2" xfId="1003"/>
    <cellStyle name="60% - Accent2 5 3" xfId="1004"/>
    <cellStyle name="60% - Accent2 6" xfId="1005"/>
    <cellStyle name="60% - Accent2 6 2" xfId="1006"/>
    <cellStyle name="60% - Accent2 6 3" xfId="1007"/>
    <cellStyle name="60% - Accent2 7" xfId="1008"/>
    <cellStyle name="60% - Accent2 7 2" xfId="1009"/>
    <cellStyle name="60% - Accent2 7 3" xfId="1010"/>
    <cellStyle name="60% - Accent2 8" xfId="1011"/>
    <cellStyle name="60% - Accent2 8 2" xfId="1012"/>
    <cellStyle name="60% - Accent2 8 3" xfId="1013"/>
    <cellStyle name="60% - Accent2 9" xfId="1014"/>
    <cellStyle name="60% - Accent2 9 2" xfId="1015"/>
    <cellStyle name="60% - Accent2 9 3" xfId="1016"/>
    <cellStyle name="60% - Accent3 10" xfId="1017"/>
    <cellStyle name="60% - Accent3 10 2" xfId="1018"/>
    <cellStyle name="60% - Accent3 10 3" xfId="1019"/>
    <cellStyle name="60% - Accent3 11" xfId="1020"/>
    <cellStyle name="60% - Accent3 11 2" xfId="1021"/>
    <cellStyle name="60% - Accent3 11 3" xfId="1022"/>
    <cellStyle name="60% - Accent3 12" xfId="1023"/>
    <cellStyle name="60% - Accent3 12 2" xfId="1024"/>
    <cellStyle name="60% - Accent3 12 3" xfId="1025"/>
    <cellStyle name="60% - Accent3 13" xfId="1026"/>
    <cellStyle name="60% - Accent3 13 2" xfId="1027"/>
    <cellStyle name="60% - Accent3 13 3" xfId="1028"/>
    <cellStyle name="60% - Accent3 14" xfId="1029"/>
    <cellStyle name="60% - Accent3 14 2" xfId="1030"/>
    <cellStyle name="60% - Accent3 14 3" xfId="1031"/>
    <cellStyle name="60% - Accent3 2" xfId="1032"/>
    <cellStyle name="60% - Accent3 2 2" xfId="1033"/>
    <cellStyle name="60% - Accent3 2 3" xfId="1034"/>
    <cellStyle name="60% - Accent3 3" xfId="1035"/>
    <cellStyle name="60% - Accent3 3 2" xfId="1036"/>
    <cellStyle name="60% - Accent3 3 3" xfId="1037"/>
    <cellStyle name="60% - Accent3 4" xfId="1038"/>
    <cellStyle name="60% - Accent3 4 2" xfId="1039"/>
    <cellStyle name="60% - Accent3 4 3" xfId="1040"/>
    <cellStyle name="60% - Accent3 5" xfId="1041"/>
    <cellStyle name="60% - Accent3 5 2" xfId="1042"/>
    <cellStyle name="60% - Accent3 5 3" xfId="1043"/>
    <cellStyle name="60% - Accent3 6" xfId="1044"/>
    <cellStyle name="60% - Accent3 6 2" xfId="1045"/>
    <cellStyle name="60% - Accent3 6 3" xfId="1046"/>
    <cellStyle name="60% - Accent3 7" xfId="1047"/>
    <cellStyle name="60% - Accent3 7 2" xfId="1048"/>
    <cellStyle name="60% - Accent3 7 3" xfId="1049"/>
    <cellStyle name="60% - Accent3 8" xfId="1050"/>
    <cellStyle name="60% - Accent3 8 2" xfId="1051"/>
    <cellStyle name="60% - Accent3 8 3" xfId="1052"/>
    <cellStyle name="60% - Accent3 9" xfId="1053"/>
    <cellStyle name="60% - Accent3 9 2" xfId="1054"/>
    <cellStyle name="60% - Accent3 9 3" xfId="1055"/>
    <cellStyle name="60% - Accent4 10" xfId="1056"/>
    <cellStyle name="60% - Accent4 10 2" xfId="1057"/>
    <cellStyle name="60% - Accent4 10 3" xfId="1058"/>
    <cellStyle name="60% - Accent4 11" xfId="1059"/>
    <cellStyle name="60% - Accent4 11 2" xfId="1060"/>
    <cellStyle name="60% - Accent4 11 3" xfId="1061"/>
    <cellStyle name="60% - Accent4 12" xfId="1062"/>
    <cellStyle name="60% - Accent4 12 2" xfId="1063"/>
    <cellStyle name="60% - Accent4 12 3" xfId="1064"/>
    <cellStyle name="60% - Accent4 13" xfId="1065"/>
    <cellStyle name="60% - Accent4 13 2" xfId="1066"/>
    <cellStyle name="60% - Accent4 13 3" xfId="1067"/>
    <cellStyle name="60% - Accent4 14" xfId="1068"/>
    <cellStyle name="60% - Accent4 14 2" xfId="1069"/>
    <cellStyle name="60% - Accent4 14 3" xfId="1070"/>
    <cellStyle name="60% - Accent4 2" xfId="1071"/>
    <cellStyle name="60% - Accent4 2 2" xfId="1072"/>
    <cellStyle name="60% - Accent4 2 3" xfId="1073"/>
    <cellStyle name="60% - Accent4 3" xfId="1074"/>
    <cellStyle name="60% - Accent4 3 2" xfId="1075"/>
    <cellStyle name="60% - Accent4 3 3" xfId="1076"/>
    <cellStyle name="60% - Accent4 4" xfId="1077"/>
    <cellStyle name="60% - Accent4 4 2" xfId="1078"/>
    <cellStyle name="60% - Accent4 4 3" xfId="1079"/>
    <cellStyle name="60% - Accent4 5" xfId="1080"/>
    <cellStyle name="60% - Accent4 5 2" xfId="1081"/>
    <cellStyle name="60% - Accent4 5 3" xfId="1082"/>
    <cellStyle name="60% - Accent4 6" xfId="1083"/>
    <cellStyle name="60% - Accent4 6 2" xfId="1084"/>
    <cellStyle name="60% - Accent4 6 3" xfId="1085"/>
    <cellStyle name="60% - Accent4 7" xfId="1086"/>
    <cellStyle name="60% - Accent4 7 2" xfId="1087"/>
    <cellStyle name="60% - Accent4 7 3" xfId="1088"/>
    <cellStyle name="60% - Accent4 8" xfId="1089"/>
    <cellStyle name="60% - Accent4 8 2" xfId="1090"/>
    <cellStyle name="60% - Accent4 8 3" xfId="1091"/>
    <cellStyle name="60% - Accent4 9" xfId="1092"/>
    <cellStyle name="60% - Accent4 9 2" xfId="1093"/>
    <cellStyle name="60% - Accent4 9 3" xfId="1094"/>
    <cellStyle name="60% - Accent5 10" xfId="1095"/>
    <cellStyle name="60% - Accent5 10 2" xfId="1096"/>
    <cellStyle name="60% - Accent5 10 3" xfId="1097"/>
    <cellStyle name="60% - Accent5 11" xfId="1098"/>
    <cellStyle name="60% - Accent5 11 2" xfId="1099"/>
    <cellStyle name="60% - Accent5 11 3" xfId="1100"/>
    <cellStyle name="60% - Accent5 12" xfId="1101"/>
    <cellStyle name="60% - Accent5 12 2" xfId="1102"/>
    <cellStyle name="60% - Accent5 12 3" xfId="1103"/>
    <cellStyle name="60% - Accent5 13" xfId="1104"/>
    <cellStyle name="60% - Accent5 13 2" xfId="1105"/>
    <cellStyle name="60% - Accent5 13 3" xfId="1106"/>
    <cellStyle name="60% - Accent5 14" xfId="1107"/>
    <cellStyle name="60% - Accent5 14 2" xfId="1108"/>
    <cellStyle name="60% - Accent5 14 3" xfId="1109"/>
    <cellStyle name="60% - Accent5 2" xfId="1110"/>
    <cellStyle name="60% - Accent5 2 2" xfId="1111"/>
    <cellStyle name="60% - Accent5 2 3" xfId="1112"/>
    <cellStyle name="60% - Accent5 3" xfId="1113"/>
    <cellStyle name="60% - Accent5 3 2" xfId="1114"/>
    <cellStyle name="60% - Accent5 3 3" xfId="1115"/>
    <cellStyle name="60% - Accent5 4" xfId="1116"/>
    <cellStyle name="60% - Accent5 4 2" xfId="1117"/>
    <cellStyle name="60% - Accent5 4 3" xfId="1118"/>
    <cellStyle name="60% - Accent5 5" xfId="1119"/>
    <cellStyle name="60% - Accent5 5 2" xfId="1120"/>
    <cellStyle name="60% - Accent5 5 3" xfId="1121"/>
    <cellStyle name="60% - Accent5 6" xfId="1122"/>
    <cellStyle name="60% - Accent5 6 2" xfId="1123"/>
    <cellStyle name="60% - Accent5 6 3" xfId="1124"/>
    <cellStyle name="60% - Accent5 7" xfId="1125"/>
    <cellStyle name="60% - Accent5 7 2" xfId="1126"/>
    <cellStyle name="60% - Accent5 7 3" xfId="1127"/>
    <cellStyle name="60% - Accent5 8" xfId="1128"/>
    <cellStyle name="60% - Accent5 8 2" xfId="1129"/>
    <cellStyle name="60% - Accent5 8 3" xfId="1130"/>
    <cellStyle name="60% - Accent5 9" xfId="1131"/>
    <cellStyle name="60% - Accent5 9 2" xfId="1132"/>
    <cellStyle name="60% - Accent5 9 3" xfId="1133"/>
    <cellStyle name="60% - Accent6 10" xfId="1134"/>
    <cellStyle name="60% - Accent6 10 2" xfId="1135"/>
    <cellStyle name="60% - Accent6 10 3" xfId="1136"/>
    <cellStyle name="60% - Accent6 11" xfId="1137"/>
    <cellStyle name="60% - Accent6 11 2" xfId="1138"/>
    <cellStyle name="60% - Accent6 11 3" xfId="1139"/>
    <cellStyle name="60% - Accent6 12" xfId="1140"/>
    <cellStyle name="60% - Accent6 12 2" xfId="1141"/>
    <cellStyle name="60% - Accent6 12 3" xfId="1142"/>
    <cellStyle name="60% - Accent6 13" xfId="1143"/>
    <cellStyle name="60% - Accent6 13 2" xfId="1144"/>
    <cellStyle name="60% - Accent6 13 3" xfId="1145"/>
    <cellStyle name="60% - Accent6 14" xfId="1146"/>
    <cellStyle name="60% - Accent6 14 2" xfId="1147"/>
    <cellStyle name="60% - Accent6 14 3" xfId="1148"/>
    <cellStyle name="60% - Accent6 2" xfId="1149"/>
    <cellStyle name="60% - Accent6 2 2" xfId="1150"/>
    <cellStyle name="60% - Accent6 2 3" xfId="1151"/>
    <cellStyle name="60% - Accent6 3" xfId="1152"/>
    <cellStyle name="60% - Accent6 3 2" xfId="1153"/>
    <cellStyle name="60% - Accent6 3 3" xfId="1154"/>
    <cellStyle name="60% - Accent6 4" xfId="1155"/>
    <cellStyle name="60% - Accent6 4 2" xfId="1156"/>
    <cellStyle name="60% - Accent6 4 3" xfId="1157"/>
    <cellStyle name="60% - Accent6 5" xfId="1158"/>
    <cellStyle name="60% - Accent6 5 2" xfId="1159"/>
    <cellStyle name="60% - Accent6 5 3" xfId="1160"/>
    <cellStyle name="60% - Accent6 6" xfId="1161"/>
    <cellStyle name="60% - Accent6 6 2" xfId="1162"/>
    <cellStyle name="60% - Accent6 6 3" xfId="1163"/>
    <cellStyle name="60% - Accent6 7" xfId="1164"/>
    <cellStyle name="60% - Accent6 7 2" xfId="1165"/>
    <cellStyle name="60% - Accent6 7 3" xfId="1166"/>
    <cellStyle name="60% - Accent6 8" xfId="1167"/>
    <cellStyle name="60% - Accent6 8 2" xfId="1168"/>
    <cellStyle name="60% - Accent6 8 3" xfId="1169"/>
    <cellStyle name="60% - Accent6 9" xfId="1170"/>
    <cellStyle name="60% - Accent6 9 2" xfId="1171"/>
    <cellStyle name="60% - Accent6 9 3" xfId="1172"/>
    <cellStyle name="Accent1 10" xfId="1173"/>
    <cellStyle name="Accent1 10 2" xfId="1174"/>
    <cellStyle name="Accent1 10 3" xfId="1175"/>
    <cellStyle name="Accent1 11" xfId="1176"/>
    <cellStyle name="Accent1 11 2" xfId="1177"/>
    <cellStyle name="Accent1 11 3" xfId="1178"/>
    <cellStyle name="Accent1 12" xfId="1179"/>
    <cellStyle name="Accent1 12 2" xfId="1180"/>
    <cellStyle name="Accent1 12 3" xfId="1181"/>
    <cellStyle name="Accent1 13" xfId="1182"/>
    <cellStyle name="Accent1 13 2" xfId="1183"/>
    <cellStyle name="Accent1 13 3" xfId="1184"/>
    <cellStyle name="Accent1 14" xfId="1185"/>
    <cellStyle name="Accent1 14 2" xfId="1186"/>
    <cellStyle name="Accent1 14 3" xfId="1187"/>
    <cellStyle name="Accent1 2" xfId="1188"/>
    <cellStyle name="Accent1 2 2" xfId="1189"/>
    <cellStyle name="Accent1 2 3" xfId="1190"/>
    <cellStyle name="Accent1 3" xfId="1191"/>
    <cellStyle name="Accent1 3 2" xfId="1192"/>
    <cellStyle name="Accent1 3 3" xfId="1193"/>
    <cellStyle name="Accent1 4" xfId="1194"/>
    <cellStyle name="Accent1 4 2" xfId="1195"/>
    <cellStyle name="Accent1 4 3" xfId="1196"/>
    <cellStyle name="Accent1 5" xfId="1197"/>
    <cellStyle name="Accent1 5 2" xfId="1198"/>
    <cellStyle name="Accent1 5 3" xfId="1199"/>
    <cellStyle name="Accent1 6" xfId="1200"/>
    <cellStyle name="Accent1 6 2" xfId="1201"/>
    <cellStyle name="Accent1 6 3" xfId="1202"/>
    <cellStyle name="Accent1 7" xfId="1203"/>
    <cellStyle name="Accent1 7 2" xfId="1204"/>
    <cellStyle name="Accent1 7 3" xfId="1205"/>
    <cellStyle name="Accent1 8" xfId="1206"/>
    <cellStyle name="Accent1 8 2" xfId="1207"/>
    <cellStyle name="Accent1 8 3" xfId="1208"/>
    <cellStyle name="Accent1 9" xfId="1209"/>
    <cellStyle name="Accent1 9 2" xfId="1210"/>
    <cellStyle name="Accent1 9 3" xfId="1211"/>
    <cellStyle name="Accent2 10" xfId="1212"/>
    <cellStyle name="Accent2 10 2" xfId="1213"/>
    <cellStyle name="Accent2 10 3" xfId="1214"/>
    <cellStyle name="Accent2 11" xfId="1215"/>
    <cellStyle name="Accent2 11 2" xfId="1216"/>
    <cellStyle name="Accent2 11 3" xfId="1217"/>
    <cellStyle name="Accent2 12" xfId="1218"/>
    <cellStyle name="Accent2 12 2" xfId="1219"/>
    <cellStyle name="Accent2 12 3" xfId="1220"/>
    <cellStyle name="Accent2 13" xfId="1221"/>
    <cellStyle name="Accent2 13 2" xfId="1222"/>
    <cellStyle name="Accent2 13 3" xfId="1223"/>
    <cellStyle name="Accent2 14" xfId="1224"/>
    <cellStyle name="Accent2 14 2" xfId="1225"/>
    <cellStyle name="Accent2 14 3" xfId="1226"/>
    <cellStyle name="Accent2 2" xfId="1227"/>
    <cellStyle name="Accent2 2 2" xfId="1228"/>
    <cellStyle name="Accent2 2 3" xfId="1229"/>
    <cellStyle name="Accent2 3" xfId="1230"/>
    <cellStyle name="Accent2 3 2" xfId="1231"/>
    <cellStyle name="Accent2 3 3" xfId="1232"/>
    <cellStyle name="Accent2 4" xfId="1233"/>
    <cellStyle name="Accent2 4 2" xfId="1234"/>
    <cellStyle name="Accent2 4 3" xfId="1235"/>
    <cellStyle name="Accent2 5" xfId="1236"/>
    <cellStyle name="Accent2 5 2" xfId="1237"/>
    <cellStyle name="Accent2 5 3" xfId="1238"/>
    <cellStyle name="Accent2 6" xfId="1239"/>
    <cellStyle name="Accent2 6 2" xfId="1240"/>
    <cellStyle name="Accent2 6 3" xfId="1241"/>
    <cellStyle name="Accent2 7" xfId="1242"/>
    <cellStyle name="Accent2 7 2" xfId="1243"/>
    <cellStyle name="Accent2 7 3" xfId="1244"/>
    <cellStyle name="Accent2 8" xfId="1245"/>
    <cellStyle name="Accent2 8 2" xfId="1246"/>
    <cellStyle name="Accent2 8 3" xfId="1247"/>
    <cellStyle name="Accent2 9" xfId="1248"/>
    <cellStyle name="Accent2 9 2" xfId="1249"/>
    <cellStyle name="Accent2 9 3" xfId="1250"/>
    <cellStyle name="Accent3 10" xfId="1251"/>
    <cellStyle name="Accent3 10 2" xfId="1252"/>
    <cellStyle name="Accent3 10 3" xfId="1253"/>
    <cellStyle name="Accent3 11" xfId="1254"/>
    <cellStyle name="Accent3 11 2" xfId="1255"/>
    <cellStyle name="Accent3 11 3" xfId="1256"/>
    <cellStyle name="Accent3 12" xfId="1257"/>
    <cellStyle name="Accent3 12 2" xfId="1258"/>
    <cellStyle name="Accent3 12 3" xfId="1259"/>
    <cellStyle name="Accent3 13" xfId="1260"/>
    <cellStyle name="Accent3 13 2" xfId="1261"/>
    <cellStyle name="Accent3 13 3" xfId="1262"/>
    <cellStyle name="Accent3 14" xfId="1263"/>
    <cellStyle name="Accent3 14 2" xfId="1264"/>
    <cellStyle name="Accent3 14 3" xfId="1265"/>
    <cellStyle name="Accent3 2" xfId="1266"/>
    <cellStyle name="Accent3 2 2" xfId="1267"/>
    <cellStyle name="Accent3 2 3" xfId="1268"/>
    <cellStyle name="Accent3 3" xfId="1269"/>
    <cellStyle name="Accent3 3 2" xfId="1270"/>
    <cellStyle name="Accent3 3 3" xfId="1271"/>
    <cellStyle name="Accent3 4" xfId="1272"/>
    <cellStyle name="Accent3 4 2" xfId="1273"/>
    <cellStyle name="Accent3 4 3" xfId="1274"/>
    <cellStyle name="Accent3 5" xfId="1275"/>
    <cellStyle name="Accent3 5 2" xfId="1276"/>
    <cellStyle name="Accent3 5 3" xfId="1277"/>
    <cellStyle name="Accent3 6" xfId="1278"/>
    <cellStyle name="Accent3 6 2" xfId="1279"/>
    <cellStyle name="Accent3 6 3" xfId="1280"/>
    <cellStyle name="Accent3 7" xfId="1281"/>
    <cellStyle name="Accent3 7 2" xfId="1282"/>
    <cellStyle name="Accent3 7 3" xfId="1283"/>
    <cellStyle name="Accent3 8" xfId="1284"/>
    <cellStyle name="Accent3 8 2" xfId="1285"/>
    <cellStyle name="Accent3 8 3" xfId="1286"/>
    <cellStyle name="Accent3 9" xfId="1287"/>
    <cellStyle name="Accent3 9 2" xfId="1288"/>
    <cellStyle name="Accent3 9 3" xfId="1289"/>
    <cellStyle name="Accent4 10" xfId="1290"/>
    <cellStyle name="Accent4 10 2" xfId="1291"/>
    <cellStyle name="Accent4 10 3" xfId="1292"/>
    <cellStyle name="Accent4 11" xfId="1293"/>
    <cellStyle name="Accent4 11 2" xfId="1294"/>
    <cellStyle name="Accent4 11 3" xfId="1295"/>
    <cellStyle name="Accent4 12" xfId="1296"/>
    <cellStyle name="Accent4 12 2" xfId="1297"/>
    <cellStyle name="Accent4 12 3" xfId="1298"/>
    <cellStyle name="Accent4 13" xfId="1299"/>
    <cellStyle name="Accent4 13 2" xfId="1300"/>
    <cellStyle name="Accent4 13 3" xfId="1301"/>
    <cellStyle name="Accent4 14" xfId="1302"/>
    <cellStyle name="Accent4 14 2" xfId="1303"/>
    <cellStyle name="Accent4 14 3" xfId="1304"/>
    <cellStyle name="Accent4 2" xfId="1305"/>
    <cellStyle name="Accent4 2 2" xfId="1306"/>
    <cellStyle name="Accent4 2 3" xfId="1307"/>
    <cellStyle name="Accent4 3" xfId="1308"/>
    <cellStyle name="Accent4 3 2" xfId="1309"/>
    <cellStyle name="Accent4 3 3" xfId="1310"/>
    <cellStyle name="Accent4 4" xfId="1311"/>
    <cellStyle name="Accent4 4 2" xfId="1312"/>
    <cellStyle name="Accent4 4 3" xfId="1313"/>
    <cellStyle name="Accent4 5" xfId="1314"/>
    <cellStyle name="Accent4 5 2" xfId="1315"/>
    <cellStyle name="Accent4 5 3" xfId="1316"/>
    <cellStyle name="Accent4 6" xfId="1317"/>
    <cellStyle name="Accent4 6 2" xfId="1318"/>
    <cellStyle name="Accent4 6 3" xfId="1319"/>
    <cellStyle name="Accent4 7" xfId="1320"/>
    <cellStyle name="Accent4 7 2" xfId="1321"/>
    <cellStyle name="Accent4 7 3" xfId="1322"/>
    <cellStyle name="Accent4 8" xfId="1323"/>
    <cellStyle name="Accent4 8 2" xfId="1324"/>
    <cellStyle name="Accent4 8 3" xfId="1325"/>
    <cellStyle name="Accent4 9" xfId="1326"/>
    <cellStyle name="Accent4 9 2" xfId="1327"/>
    <cellStyle name="Accent4 9 3" xfId="1328"/>
    <cellStyle name="Accent5 10" xfId="1329"/>
    <cellStyle name="Accent5 10 2" xfId="1330"/>
    <cellStyle name="Accent5 10 3" xfId="1331"/>
    <cellStyle name="Accent5 11" xfId="1332"/>
    <cellStyle name="Accent5 11 2" xfId="1333"/>
    <cellStyle name="Accent5 11 3" xfId="1334"/>
    <cellStyle name="Accent5 12" xfId="1335"/>
    <cellStyle name="Accent5 12 2" xfId="1336"/>
    <cellStyle name="Accent5 12 3" xfId="1337"/>
    <cellStyle name="Accent5 13" xfId="1338"/>
    <cellStyle name="Accent5 13 2" xfId="1339"/>
    <cellStyle name="Accent5 13 3" xfId="1340"/>
    <cellStyle name="Accent5 14" xfId="1341"/>
    <cellStyle name="Accent5 14 2" xfId="1342"/>
    <cellStyle name="Accent5 14 3" xfId="1343"/>
    <cellStyle name="Accent5 2" xfId="1344"/>
    <cellStyle name="Accent5 2 2" xfId="1345"/>
    <cellStyle name="Accent5 2 3" xfId="1346"/>
    <cellStyle name="Accent5 3" xfId="1347"/>
    <cellStyle name="Accent5 3 2" xfId="1348"/>
    <cellStyle name="Accent5 3 3" xfId="1349"/>
    <cellStyle name="Accent5 4" xfId="1350"/>
    <cellStyle name="Accent5 4 2" xfId="1351"/>
    <cellStyle name="Accent5 4 3" xfId="1352"/>
    <cellStyle name="Accent5 5" xfId="1353"/>
    <cellStyle name="Accent5 5 2" xfId="1354"/>
    <cellStyle name="Accent5 5 3" xfId="1355"/>
    <cellStyle name="Accent5 6" xfId="1356"/>
    <cellStyle name="Accent5 6 2" xfId="1357"/>
    <cellStyle name="Accent5 6 3" xfId="1358"/>
    <cellStyle name="Accent5 7" xfId="1359"/>
    <cellStyle name="Accent5 7 2" xfId="1360"/>
    <cellStyle name="Accent5 7 3" xfId="1361"/>
    <cellStyle name="Accent5 8" xfId="1362"/>
    <cellStyle name="Accent5 8 2" xfId="1363"/>
    <cellStyle name="Accent5 8 3" xfId="1364"/>
    <cellStyle name="Accent5 9" xfId="1365"/>
    <cellStyle name="Accent5 9 2" xfId="1366"/>
    <cellStyle name="Accent5 9 3" xfId="1367"/>
    <cellStyle name="Accent6 10" xfId="1368"/>
    <cellStyle name="Accent6 10 2" xfId="1369"/>
    <cellStyle name="Accent6 10 3" xfId="1370"/>
    <cellStyle name="Accent6 11" xfId="1371"/>
    <cellStyle name="Accent6 11 2" xfId="1372"/>
    <cellStyle name="Accent6 11 3" xfId="1373"/>
    <cellStyle name="Accent6 12" xfId="1374"/>
    <cellStyle name="Accent6 12 2" xfId="1375"/>
    <cellStyle name="Accent6 12 3" xfId="1376"/>
    <cellStyle name="Accent6 13" xfId="1377"/>
    <cellStyle name="Accent6 13 2" xfId="1378"/>
    <cellStyle name="Accent6 13 3" xfId="1379"/>
    <cellStyle name="Accent6 14" xfId="1380"/>
    <cellStyle name="Accent6 14 2" xfId="1381"/>
    <cellStyle name="Accent6 14 3" xfId="1382"/>
    <cellStyle name="Accent6 2" xfId="1383"/>
    <cellStyle name="Accent6 2 2" xfId="1384"/>
    <cellStyle name="Accent6 2 3" xfId="1385"/>
    <cellStyle name="Accent6 3" xfId="1386"/>
    <cellStyle name="Accent6 3 2" xfId="1387"/>
    <cellStyle name="Accent6 3 3" xfId="1388"/>
    <cellStyle name="Accent6 4" xfId="1389"/>
    <cellStyle name="Accent6 4 2" xfId="1390"/>
    <cellStyle name="Accent6 4 3" xfId="1391"/>
    <cellStyle name="Accent6 5" xfId="1392"/>
    <cellStyle name="Accent6 5 2" xfId="1393"/>
    <cellStyle name="Accent6 5 3" xfId="1394"/>
    <cellStyle name="Accent6 6" xfId="1395"/>
    <cellStyle name="Accent6 6 2" xfId="1396"/>
    <cellStyle name="Accent6 6 3" xfId="1397"/>
    <cellStyle name="Accent6 7" xfId="1398"/>
    <cellStyle name="Accent6 7 2" xfId="1399"/>
    <cellStyle name="Accent6 7 3" xfId="1400"/>
    <cellStyle name="Accent6 8" xfId="1401"/>
    <cellStyle name="Accent6 8 2" xfId="1402"/>
    <cellStyle name="Accent6 8 3" xfId="1403"/>
    <cellStyle name="Accent6 9" xfId="1404"/>
    <cellStyle name="Accent6 9 2" xfId="1405"/>
    <cellStyle name="Accent6 9 3" xfId="1406"/>
    <cellStyle name="Bad 10" xfId="1407"/>
    <cellStyle name="Bad 10 2" xfId="1408"/>
    <cellStyle name="Bad 10 3" xfId="1409"/>
    <cellStyle name="Bad 11" xfId="1410"/>
    <cellStyle name="Bad 11 2" xfId="1411"/>
    <cellStyle name="Bad 11 3" xfId="1412"/>
    <cellStyle name="Bad 12" xfId="1413"/>
    <cellStyle name="Bad 12 2" xfId="1414"/>
    <cellStyle name="Bad 12 3" xfId="1415"/>
    <cellStyle name="Bad 13" xfId="1416"/>
    <cellStyle name="Bad 13 2" xfId="1417"/>
    <cellStyle name="Bad 13 3" xfId="1418"/>
    <cellStyle name="Bad 14" xfId="1419"/>
    <cellStyle name="Bad 14 2" xfId="1420"/>
    <cellStyle name="Bad 14 3" xfId="1421"/>
    <cellStyle name="Bad 2" xfId="1422"/>
    <cellStyle name="Bad 2 2" xfId="1423"/>
    <cellStyle name="Bad 2 3" xfId="1424"/>
    <cellStyle name="Bad 3" xfId="1425"/>
    <cellStyle name="Bad 3 2" xfId="1426"/>
    <cellStyle name="Bad 3 3" xfId="1427"/>
    <cellStyle name="Bad 4" xfId="1428"/>
    <cellStyle name="Bad 4 2" xfId="1429"/>
    <cellStyle name="Bad 4 3" xfId="1430"/>
    <cellStyle name="Bad 5" xfId="1431"/>
    <cellStyle name="Bad 5 2" xfId="1432"/>
    <cellStyle name="Bad 5 3" xfId="1433"/>
    <cellStyle name="Bad 6" xfId="1434"/>
    <cellStyle name="Bad 6 2" xfId="1435"/>
    <cellStyle name="Bad 6 3" xfId="1436"/>
    <cellStyle name="Bad 7" xfId="1437"/>
    <cellStyle name="Bad 7 2" xfId="1438"/>
    <cellStyle name="Bad 7 3" xfId="1439"/>
    <cellStyle name="Bad 8" xfId="1440"/>
    <cellStyle name="Bad 8 2" xfId="1441"/>
    <cellStyle name="Bad 8 3" xfId="1442"/>
    <cellStyle name="Bad 9" xfId="1443"/>
    <cellStyle name="Bad 9 2" xfId="1444"/>
    <cellStyle name="Bad 9 3" xfId="1445"/>
    <cellStyle name="Calculation 10" xfId="1446"/>
    <cellStyle name="Calculation 10 2" xfId="1447"/>
    <cellStyle name="Calculation 10 3" xfId="1448"/>
    <cellStyle name="Calculation 11" xfId="1449"/>
    <cellStyle name="Calculation 11 2" xfId="1450"/>
    <cellStyle name="Calculation 11 3" xfId="1451"/>
    <cellStyle name="Calculation 12" xfId="1452"/>
    <cellStyle name="Calculation 12 2" xfId="1453"/>
    <cellStyle name="Calculation 12 3" xfId="1454"/>
    <cellStyle name="Calculation 13" xfId="1455"/>
    <cellStyle name="Calculation 13 2" xfId="1456"/>
    <cellStyle name="Calculation 13 3" xfId="1457"/>
    <cellStyle name="Calculation 14" xfId="1458"/>
    <cellStyle name="Calculation 14 2" xfId="1459"/>
    <cellStyle name="Calculation 14 3" xfId="1460"/>
    <cellStyle name="Calculation 2" xfId="1461"/>
    <cellStyle name="Calculation 2 2" xfId="1462"/>
    <cellStyle name="Calculation 2 3" xfId="1463"/>
    <cellStyle name="Calculation 3" xfId="1464"/>
    <cellStyle name="Calculation 3 2" xfId="1465"/>
    <cellStyle name="Calculation 3 3" xfId="1466"/>
    <cellStyle name="Calculation 4" xfId="1467"/>
    <cellStyle name="Calculation 4 2" xfId="1468"/>
    <cellStyle name="Calculation 4 3" xfId="1469"/>
    <cellStyle name="Calculation 5" xfId="1470"/>
    <cellStyle name="Calculation 5 2" xfId="1471"/>
    <cellStyle name="Calculation 5 3" xfId="1472"/>
    <cellStyle name="Calculation 6" xfId="1473"/>
    <cellStyle name="Calculation 6 2" xfId="1474"/>
    <cellStyle name="Calculation 6 3" xfId="1475"/>
    <cellStyle name="Calculation 7" xfId="1476"/>
    <cellStyle name="Calculation 7 2" xfId="1477"/>
    <cellStyle name="Calculation 7 3" xfId="1478"/>
    <cellStyle name="Calculation 8" xfId="1479"/>
    <cellStyle name="Calculation 8 2" xfId="1480"/>
    <cellStyle name="Calculation 8 3" xfId="1481"/>
    <cellStyle name="Calculation 9" xfId="1482"/>
    <cellStyle name="Calculation 9 2" xfId="1483"/>
    <cellStyle name="Calculation 9 3" xfId="1484"/>
    <cellStyle name="Check Cell 10" xfId="1485"/>
    <cellStyle name="Check Cell 10 2" xfId="1486"/>
    <cellStyle name="Check Cell 10 3" xfId="1487"/>
    <cellStyle name="Check Cell 11" xfId="1488"/>
    <cellStyle name="Check Cell 11 2" xfId="1489"/>
    <cellStyle name="Check Cell 11 3" xfId="1490"/>
    <cellStyle name="Check Cell 12" xfId="1491"/>
    <cellStyle name="Check Cell 12 2" xfId="1492"/>
    <cellStyle name="Check Cell 12 3" xfId="1493"/>
    <cellStyle name="Check Cell 13" xfId="1494"/>
    <cellStyle name="Check Cell 13 2" xfId="1495"/>
    <cellStyle name="Check Cell 13 3" xfId="1496"/>
    <cellStyle name="Check Cell 14" xfId="1497"/>
    <cellStyle name="Check Cell 14 2" xfId="1498"/>
    <cellStyle name="Check Cell 14 3" xfId="1499"/>
    <cellStyle name="Check Cell 2" xfId="1500"/>
    <cellStyle name="Check Cell 2 2" xfId="1501"/>
    <cellStyle name="Check Cell 2 3" xfId="1502"/>
    <cellStyle name="Check Cell 3" xfId="1503"/>
    <cellStyle name="Check Cell 3 2" xfId="1504"/>
    <cellStyle name="Check Cell 3 3" xfId="1505"/>
    <cellStyle name="Check Cell 4" xfId="1506"/>
    <cellStyle name="Check Cell 4 2" xfId="1507"/>
    <cellStyle name="Check Cell 4 3" xfId="1508"/>
    <cellStyle name="Check Cell 5" xfId="1509"/>
    <cellStyle name="Check Cell 5 2" xfId="1510"/>
    <cellStyle name="Check Cell 5 3" xfId="1511"/>
    <cellStyle name="Check Cell 6" xfId="1512"/>
    <cellStyle name="Check Cell 6 2" xfId="1513"/>
    <cellStyle name="Check Cell 6 3" xfId="1514"/>
    <cellStyle name="Check Cell 7" xfId="1515"/>
    <cellStyle name="Check Cell 7 2" xfId="1516"/>
    <cellStyle name="Check Cell 7 3" xfId="1517"/>
    <cellStyle name="Check Cell 8" xfId="1518"/>
    <cellStyle name="Check Cell 8 2" xfId="1519"/>
    <cellStyle name="Check Cell 8 3" xfId="1520"/>
    <cellStyle name="Check Cell 9" xfId="1521"/>
    <cellStyle name="Check Cell 9 2" xfId="1522"/>
    <cellStyle name="Check Cell 9 3" xfId="1523"/>
    <cellStyle name="Comma 2" xfId="1524"/>
    <cellStyle name="Comma 2 2" xfId="1525"/>
    <cellStyle name="Comma 3" xfId="1526"/>
    <cellStyle name="Currency 2" xfId="1527"/>
    <cellStyle name="Explanatory Text 10" xfId="1528"/>
    <cellStyle name="Explanatory Text 10 2" xfId="1529"/>
    <cellStyle name="Explanatory Text 10 3" xfId="1530"/>
    <cellStyle name="Explanatory Text 11" xfId="1531"/>
    <cellStyle name="Explanatory Text 11 2" xfId="1532"/>
    <cellStyle name="Explanatory Text 11 3" xfId="1533"/>
    <cellStyle name="Explanatory Text 12" xfId="1534"/>
    <cellStyle name="Explanatory Text 12 2" xfId="1535"/>
    <cellStyle name="Explanatory Text 12 3" xfId="1536"/>
    <cellStyle name="Explanatory Text 13" xfId="1537"/>
    <cellStyle name="Explanatory Text 13 2" xfId="1538"/>
    <cellStyle name="Explanatory Text 13 3" xfId="1539"/>
    <cellStyle name="Explanatory Text 14" xfId="1540"/>
    <cellStyle name="Explanatory Text 14 2" xfId="1541"/>
    <cellStyle name="Explanatory Text 14 3" xfId="1542"/>
    <cellStyle name="Explanatory Text 2" xfId="1543"/>
    <cellStyle name="Explanatory Text 2 2" xfId="1544"/>
    <cellStyle name="Explanatory Text 2 3" xfId="1545"/>
    <cellStyle name="Explanatory Text 3" xfId="1546"/>
    <cellStyle name="Explanatory Text 3 2" xfId="1547"/>
    <cellStyle name="Explanatory Text 3 3" xfId="1548"/>
    <cellStyle name="Explanatory Text 4" xfId="1549"/>
    <cellStyle name="Explanatory Text 4 2" xfId="1550"/>
    <cellStyle name="Explanatory Text 4 3" xfId="1551"/>
    <cellStyle name="Explanatory Text 5" xfId="1552"/>
    <cellStyle name="Explanatory Text 5 2" xfId="1553"/>
    <cellStyle name="Explanatory Text 5 3" xfId="1554"/>
    <cellStyle name="Explanatory Text 6" xfId="1555"/>
    <cellStyle name="Explanatory Text 6 2" xfId="1556"/>
    <cellStyle name="Explanatory Text 6 3" xfId="1557"/>
    <cellStyle name="Explanatory Text 7" xfId="1558"/>
    <cellStyle name="Explanatory Text 7 2" xfId="1559"/>
    <cellStyle name="Explanatory Text 7 3" xfId="1560"/>
    <cellStyle name="Explanatory Text 8" xfId="1561"/>
    <cellStyle name="Explanatory Text 8 2" xfId="1562"/>
    <cellStyle name="Explanatory Text 8 3" xfId="1563"/>
    <cellStyle name="Explanatory Text 9" xfId="1564"/>
    <cellStyle name="Explanatory Text 9 2" xfId="1565"/>
    <cellStyle name="Explanatory Text 9 3" xfId="1566"/>
    <cellStyle name="Good 10" xfId="1567"/>
    <cellStyle name="Good 10 2" xfId="1568"/>
    <cellStyle name="Good 10 3" xfId="1569"/>
    <cellStyle name="Good 11" xfId="1570"/>
    <cellStyle name="Good 11 2" xfId="1571"/>
    <cellStyle name="Good 11 3" xfId="1572"/>
    <cellStyle name="Good 12" xfId="1573"/>
    <cellStyle name="Good 12 2" xfId="1574"/>
    <cellStyle name="Good 12 3" xfId="1575"/>
    <cellStyle name="Good 13" xfId="1576"/>
    <cellStyle name="Good 13 2" xfId="1577"/>
    <cellStyle name="Good 13 3" xfId="1578"/>
    <cellStyle name="Good 14" xfId="1579"/>
    <cellStyle name="Good 14 2" xfId="1580"/>
    <cellStyle name="Good 14 3" xfId="1581"/>
    <cellStyle name="Good 2" xfId="1582"/>
    <cellStyle name="Good 2 2" xfId="1583"/>
    <cellStyle name="Good 2 3" xfId="1584"/>
    <cellStyle name="Good 3" xfId="1585"/>
    <cellStyle name="Good 3 2" xfId="1586"/>
    <cellStyle name="Good 3 3" xfId="1587"/>
    <cellStyle name="Good 4" xfId="1588"/>
    <cellStyle name="Good 4 2" xfId="1589"/>
    <cellStyle name="Good 4 3" xfId="1590"/>
    <cellStyle name="Good 5" xfId="1591"/>
    <cellStyle name="Good 5 2" xfId="1592"/>
    <cellStyle name="Good 5 3" xfId="1593"/>
    <cellStyle name="Good 6" xfId="1594"/>
    <cellStyle name="Good 6 2" xfId="1595"/>
    <cellStyle name="Good 6 3" xfId="1596"/>
    <cellStyle name="Good 7" xfId="1597"/>
    <cellStyle name="Good 7 2" xfId="1598"/>
    <cellStyle name="Good 7 3" xfId="1599"/>
    <cellStyle name="Good 8" xfId="1600"/>
    <cellStyle name="Good 8 2" xfId="1601"/>
    <cellStyle name="Good 8 3" xfId="1602"/>
    <cellStyle name="Good 9" xfId="1603"/>
    <cellStyle name="Good 9 2" xfId="1604"/>
    <cellStyle name="Good 9 3" xfId="1605"/>
    <cellStyle name="Heading 1 10" xfId="1606"/>
    <cellStyle name="Heading 1 10 2" xfId="1607"/>
    <cellStyle name="Heading 1 10 3" xfId="1608"/>
    <cellStyle name="Heading 1 11" xfId="1609"/>
    <cellStyle name="Heading 1 11 2" xfId="1610"/>
    <cellStyle name="Heading 1 11 3" xfId="1611"/>
    <cellStyle name="Heading 1 12" xfId="1612"/>
    <cellStyle name="Heading 1 12 2" xfId="1613"/>
    <cellStyle name="Heading 1 12 3" xfId="1614"/>
    <cellStyle name="Heading 1 13" xfId="1615"/>
    <cellStyle name="Heading 1 13 2" xfId="1616"/>
    <cellStyle name="Heading 1 13 3" xfId="1617"/>
    <cellStyle name="Heading 1 14" xfId="1618"/>
    <cellStyle name="Heading 1 14 2" xfId="1619"/>
    <cellStyle name="Heading 1 14 3" xfId="1620"/>
    <cellStyle name="Heading 1 2" xfId="1621"/>
    <cellStyle name="Heading 1 2 2" xfId="1622"/>
    <cellStyle name="Heading 1 2 3" xfId="1623"/>
    <cellStyle name="Heading 1 3" xfId="1624"/>
    <cellStyle name="Heading 1 3 2" xfId="1625"/>
    <cellStyle name="Heading 1 3 3" xfId="1626"/>
    <cellStyle name="Heading 1 4" xfId="1627"/>
    <cellStyle name="Heading 1 4 2" xfId="1628"/>
    <cellStyle name="Heading 1 4 3" xfId="1629"/>
    <cellStyle name="Heading 1 5" xfId="1630"/>
    <cellStyle name="Heading 1 5 2" xfId="1631"/>
    <cellStyle name="Heading 1 5 3" xfId="1632"/>
    <cellStyle name="Heading 1 6" xfId="1633"/>
    <cellStyle name="Heading 1 6 2" xfId="1634"/>
    <cellStyle name="Heading 1 6 3" xfId="1635"/>
    <cellStyle name="Heading 1 7" xfId="1636"/>
    <cellStyle name="Heading 1 7 2" xfId="1637"/>
    <cellStyle name="Heading 1 7 3" xfId="1638"/>
    <cellStyle name="Heading 1 8" xfId="1639"/>
    <cellStyle name="Heading 1 8 2" xfId="1640"/>
    <cellStyle name="Heading 1 8 3" xfId="1641"/>
    <cellStyle name="Heading 1 9" xfId="1642"/>
    <cellStyle name="Heading 1 9 2" xfId="1643"/>
    <cellStyle name="Heading 1 9 3" xfId="1644"/>
    <cellStyle name="Heading 2 10" xfId="1645"/>
    <cellStyle name="Heading 2 10 2" xfId="1646"/>
    <cellStyle name="Heading 2 10 3" xfId="1647"/>
    <cellStyle name="Heading 2 11" xfId="1648"/>
    <cellStyle name="Heading 2 11 2" xfId="1649"/>
    <cellStyle name="Heading 2 11 3" xfId="1650"/>
    <cellStyle name="Heading 2 12" xfId="1651"/>
    <cellStyle name="Heading 2 12 2" xfId="1652"/>
    <cellStyle name="Heading 2 12 3" xfId="1653"/>
    <cellStyle name="Heading 2 13" xfId="1654"/>
    <cellStyle name="Heading 2 13 2" xfId="1655"/>
    <cellStyle name="Heading 2 13 3" xfId="1656"/>
    <cellStyle name="Heading 2 14" xfId="1657"/>
    <cellStyle name="Heading 2 14 2" xfId="1658"/>
    <cellStyle name="Heading 2 14 3" xfId="1659"/>
    <cellStyle name="Heading 2 2" xfId="1660"/>
    <cellStyle name="Heading 2 2 2" xfId="1661"/>
    <cellStyle name="Heading 2 2 3" xfId="1662"/>
    <cellStyle name="Heading 2 3" xfId="1663"/>
    <cellStyle name="Heading 2 3 2" xfId="1664"/>
    <cellStyle name="Heading 2 3 3" xfId="1665"/>
    <cellStyle name="Heading 2 4" xfId="1666"/>
    <cellStyle name="Heading 2 4 2" xfId="1667"/>
    <cellStyle name="Heading 2 4 3" xfId="1668"/>
    <cellStyle name="Heading 2 5" xfId="1669"/>
    <cellStyle name="Heading 2 5 2" xfId="1670"/>
    <cellStyle name="Heading 2 5 3" xfId="1671"/>
    <cellStyle name="Heading 2 6" xfId="1672"/>
    <cellStyle name="Heading 2 6 2" xfId="1673"/>
    <cellStyle name="Heading 2 6 3" xfId="1674"/>
    <cellStyle name="Heading 2 7" xfId="1675"/>
    <cellStyle name="Heading 2 7 2" xfId="1676"/>
    <cellStyle name="Heading 2 7 3" xfId="1677"/>
    <cellStyle name="Heading 2 8" xfId="1678"/>
    <cellStyle name="Heading 2 8 2" xfId="1679"/>
    <cellStyle name="Heading 2 8 3" xfId="1680"/>
    <cellStyle name="Heading 2 9" xfId="1681"/>
    <cellStyle name="Heading 2 9 2" xfId="1682"/>
    <cellStyle name="Heading 2 9 3" xfId="1683"/>
    <cellStyle name="Heading 3 10" xfId="1684"/>
    <cellStyle name="Heading 3 10 2" xfId="1685"/>
    <cellStyle name="Heading 3 10 3" xfId="1686"/>
    <cellStyle name="Heading 3 11" xfId="1687"/>
    <cellStyle name="Heading 3 11 2" xfId="1688"/>
    <cellStyle name="Heading 3 11 3" xfId="1689"/>
    <cellStyle name="Heading 3 12" xfId="1690"/>
    <cellStyle name="Heading 3 12 2" xfId="1691"/>
    <cellStyle name="Heading 3 12 3" xfId="1692"/>
    <cellStyle name="Heading 3 13" xfId="1693"/>
    <cellStyle name="Heading 3 13 2" xfId="1694"/>
    <cellStyle name="Heading 3 13 3" xfId="1695"/>
    <cellStyle name="Heading 3 14" xfId="1696"/>
    <cellStyle name="Heading 3 14 2" xfId="1697"/>
    <cellStyle name="Heading 3 14 3" xfId="1698"/>
    <cellStyle name="Heading 3 2" xfId="1699"/>
    <cellStyle name="Heading 3 2 2" xfId="1700"/>
    <cellStyle name="Heading 3 2 3" xfId="1701"/>
    <cellStyle name="Heading 3 3" xfId="1702"/>
    <cellStyle name="Heading 3 3 2" xfId="1703"/>
    <cellStyle name="Heading 3 3 3" xfId="1704"/>
    <cellStyle name="Heading 3 4" xfId="1705"/>
    <cellStyle name="Heading 3 4 2" xfId="1706"/>
    <cellStyle name="Heading 3 4 3" xfId="1707"/>
    <cellStyle name="Heading 3 5" xfId="1708"/>
    <cellStyle name="Heading 3 5 2" xfId="1709"/>
    <cellStyle name="Heading 3 5 3" xfId="1710"/>
    <cellStyle name="Heading 3 6" xfId="1711"/>
    <cellStyle name="Heading 3 6 2" xfId="1712"/>
    <cellStyle name="Heading 3 6 3" xfId="1713"/>
    <cellStyle name="Heading 3 7" xfId="1714"/>
    <cellStyle name="Heading 3 7 2" xfId="1715"/>
    <cellStyle name="Heading 3 7 3" xfId="1716"/>
    <cellStyle name="Heading 3 8" xfId="1717"/>
    <cellStyle name="Heading 3 8 2" xfId="1718"/>
    <cellStyle name="Heading 3 8 3" xfId="1719"/>
    <cellStyle name="Heading 3 9" xfId="1720"/>
    <cellStyle name="Heading 3 9 2" xfId="1721"/>
    <cellStyle name="Heading 3 9 3" xfId="1722"/>
    <cellStyle name="Heading 4 10" xfId="1723"/>
    <cellStyle name="Heading 4 10 2" xfId="1724"/>
    <cellStyle name="Heading 4 10 3" xfId="1725"/>
    <cellStyle name="Heading 4 11" xfId="1726"/>
    <cellStyle name="Heading 4 11 2" xfId="1727"/>
    <cellStyle name="Heading 4 11 3" xfId="1728"/>
    <cellStyle name="Heading 4 12" xfId="1729"/>
    <cellStyle name="Heading 4 12 2" xfId="1730"/>
    <cellStyle name="Heading 4 12 3" xfId="1731"/>
    <cellStyle name="Heading 4 13" xfId="1732"/>
    <cellStyle name="Heading 4 13 2" xfId="1733"/>
    <cellStyle name="Heading 4 13 3" xfId="1734"/>
    <cellStyle name="Heading 4 14" xfId="1735"/>
    <cellStyle name="Heading 4 14 2" xfId="1736"/>
    <cellStyle name="Heading 4 14 3" xfId="1737"/>
    <cellStyle name="Heading 4 2" xfId="1738"/>
    <cellStyle name="Heading 4 2 2" xfId="1739"/>
    <cellStyle name="Heading 4 2 3" xfId="1740"/>
    <cellStyle name="Heading 4 3" xfId="1741"/>
    <cellStyle name="Heading 4 3 2" xfId="1742"/>
    <cellStyle name="Heading 4 3 3" xfId="1743"/>
    <cellStyle name="Heading 4 4" xfId="1744"/>
    <cellStyle name="Heading 4 4 2" xfId="1745"/>
    <cellStyle name="Heading 4 4 3" xfId="1746"/>
    <cellStyle name="Heading 4 5" xfId="1747"/>
    <cellStyle name="Heading 4 5 2" xfId="1748"/>
    <cellStyle name="Heading 4 5 3" xfId="1749"/>
    <cellStyle name="Heading 4 6" xfId="1750"/>
    <cellStyle name="Heading 4 6 2" xfId="1751"/>
    <cellStyle name="Heading 4 6 3" xfId="1752"/>
    <cellStyle name="Heading 4 7" xfId="1753"/>
    <cellStyle name="Heading 4 7 2" xfId="1754"/>
    <cellStyle name="Heading 4 7 3" xfId="1755"/>
    <cellStyle name="Heading 4 8" xfId="1756"/>
    <cellStyle name="Heading 4 8 2" xfId="1757"/>
    <cellStyle name="Heading 4 8 3" xfId="1758"/>
    <cellStyle name="Heading 4 9" xfId="1759"/>
    <cellStyle name="Heading 4 9 2" xfId="1760"/>
    <cellStyle name="Heading 4 9 3" xfId="1761"/>
    <cellStyle name="Hyperlink 10 2" xfId="1762"/>
    <cellStyle name="Hyperlink 10 3" xfId="1763"/>
    <cellStyle name="Hyperlink 10 4" xfId="1764"/>
    <cellStyle name="Hyperlink 13" xfId="1765"/>
    <cellStyle name="Hyperlink 2" xfId="1766"/>
    <cellStyle name="Hyperlink 2 2" xfId="1767"/>
    <cellStyle name="Hyperlink 3" xfId="1768"/>
    <cellStyle name="Hyperlink 3 10" xfId="1769"/>
    <cellStyle name="Hyperlink 3 11" xfId="1770"/>
    <cellStyle name="Hyperlink 3 12" xfId="1771"/>
    <cellStyle name="Hyperlink 3 13" xfId="1772"/>
    <cellStyle name="Hyperlink 3 14" xfId="1773"/>
    <cellStyle name="Hyperlink 3 2" xfId="1774"/>
    <cellStyle name="Hyperlink 3 3" xfId="1775"/>
    <cellStyle name="Hyperlink 3 4" xfId="1776"/>
    <cellStyle name="Hyperlink 3 5" xfId="1777"/>
    <cellStyle name="Hyperlink 3 6" xfId="1778"/>
    <cellStyle name="Hyperlink 3 7" xfId="1779"/>
    <cellStyle name="Hyperlink 3 8" xfId="1780"/>
    <cellStyle name="Hyperlink 3 9" xfId="1781"/>
    <cellStyle name="Hyperlink 4" xfId="1782"/>
    <cellStyle name="Hyperlink 5" xfId="1783"/>
    <cellStyle name="Hyperlink 6" xfId="1784"/>
    <cellStyle name="Input 10" xfId="1785"/>
    <cellStyle name="Input 10 2" xfId="1786"/>
    <cellStyle name="Input 10 3" xfId="1787"/>
    <cellStyle name="Input 11" xfId="1788"/>
    <cellStyle name="Input 11 2" xfId="1789"/>
    <cellStyle name="Input 11 3" xfId="1790"/>
    <cellStyle name="Input 12" xfId="1791"/>
    <cellStyle name="Input 12 2" xfId="1792"/>
    <cellStyle name="Input 12 3" xfId="1793"/>
    <cellStyle name="Input 13" xfId="1794"/>
    <cellStyle name="Input 13 2" xfId="1795"/>
    <cellStyle name="Input 13 3" xfId="1796"/>
    <cellStyle name="Input 14" xfId="1797"/>
    <cellStyle name="Input 14 2" xfId="1798"/>
    <cellStyle name="Input 14 3" xfId="1799"/>
    <cellStyle name="Input 2" xfId="1800"/>
    <cellStyle name="Input 2 2" xfId="1801"/>
    <cellStyle name="Input 2 3" xfId="1802"/>
    <cellStyle name="Input 3" xfId="1803"/>
    <cellStyle name="Input 3 2" xfId="1804"/>
    <cellStyle name="Input 3 3" xfId="1805"/>
    <cellStyle name="Input 4" xfId="1806"/>
    <cellStyle name="Input 4 2" xfId="1807"/>
    <cellStyle name="Input 4 3" xfId="1808"/>
    <cellStyle name="Input 5" xfId="1809"/>
    <cellStyle name="Input 5 2" xfId="1810"/>
    <cellStyle name="Input 5 3" xfId="1811"/>
    <cellStyle name="Input 6" xfId="1812"/>
    <cellStyle name="Input 6 2" xfId="1813"/>
    <cellStyle name="Input 6 3" xfId="1814"/>
    <cellStyle name="Input 7" xfId="1815"/>
    <cellStyle name="Input 7 2" xfId="1816"/>
    <cellStyle name="Input 7 3" xfId="1817"/>
    <cellStyle name="Input 8" xfId="1818"/>
    <cellStyle name="Input 8 2" xfId="1819"/>
    <cellStyle name="Input 8 3" xfId="1820"/>
    <cellStyle name="Input 9" xfId="1821"/>
    <cellStyle name="Input 9 2" xfId="1822"/>
    <cellStyle name="Input 9 3" xfId="1823"/>
    <cellStyle name="Linked Cell 10" xfId="1824"/>
    <cellStyle name="Linked Cell 10 2" xfId="1825"/>
    <cellStyle name="Linked Cell 10 3" xfId="1826"/>
    <cellStyle name="Linked Cell 11" xfId="1827"/>
    <cellStyle name="Linked Cell 11 2" xfId="1828"/>
    <cellStyle name="Linked Cell 11 3" xfId="1829"/>
    <cellStyle name="Linked Cell 12" xfId="1830"/>
    <cellStyle name="Linked Cell 12 2" xfId="1831"/>
    <cellStyle name="Linked Cell 12 3" xfId="1832"/>
    <cellStyle name="Linked Cell 13" xfId="1833"/>
    <cellStyle name="Linked Cell 13 2" xfId="1834"/>
    <cellStyle name="Linked Cell 13 3" xfId="1835"/>
    <cellStyle name="Linked Cell 14" xfId="1836"/>
    <cellStyle name="Linked Cell 14 2" xfId="1837"/>
    <cellStyle name="Linked Cell 14 3" xfId="1838"/>
    <cellStyle name="Linked Cell 2" xfId="1839"/>
    <cellStyle name="Linked Cell 2 2" xfId="1840"/>
    <cellStyle name="Linked Cell 2 3" xfId="1841"/>
    <cellStyle name="Linked Cell 3" xfId="1842"/>
    <cellStyle name="Linked Cell 3 2" xfId="1843"/>
    <cellStyle name="Linked Cell 3 3" xfId="1844"/>
    <cellStyle name="Linked Cell 4" xfId="1845"/>
    <cellStyle name="Linked Cell 4 2" xfId="1846"/>
    <cellStyle name="Linked Cell 4 3" xfId="1847"/>
    <cellStyle name="Linked Cell 5" xfId="1848"/>
    <cellStyle name="Linked Cell 5 2" xfId="1849"/>
    <cellStyle name="Linked Cell 5 3" xfId="1850"/>
    <cellStyle name="Linked Cell 6" xfId="1851"/>
    <cellStyle name="Linked Cell 6 2" xfId="1852"/>
    <cellStyle name="Linked Cell 6 3" xfId="1853"/>
    <cellStyle name="Linked Cell 7" xfId="1854"/>
    <cellStyle name="Linked Cell 7 2" xfId="1855"/>
    <cellStyle name="Linked Cell 7 3" xfId="1856"/>
    <cellStyle name="Linked Cell 8" xfId="1857"/>
    <cellStyle name="Linked Cell 8 2" xfId="1858"/>
    <cellStyle name="Linked Cell 8 3" xfId="1859"/>
    <cellStyle name="Linked Cell 9" xfId="1860"/>
    <cellStyle name="Linked Cell 9 2" xfId="1861"/>
    <cellStyle name="Linked Cell 9 3" xfId="1862"/>
    <cellStyle name="Neem Kennis" xfId="1863"/>
    <cellStyle name="Neutral 10" xfId="1864"/>
    <cellStyle name="Neutral 10 2" xfId="1865"/>
    <cellStyle name="Neutral 10 3" xfId="1866"/>
    <cellStyle name="Neutral 11" xfId="1867"/>
    <cellStyle name="Neutral 11 2" xfId="1868"/>
    <cellStyle name="Neutral 11 3" xfId="1869"/>
    <cellStyle name="Neutral 12" xfId="1870"/>
    <cellStyle name="Neutral 12 2" xfId="1871"/>
    <cellStyle name="Neutral 12 3" xfId="1872"/>
    <cellStyle name="Neutral 13" xfId="1873"/>
    <cellStyle name="Neutral 13 2" xfId="1874"/>
    <cellStyle name="Neutral 13 3" xfId="1875"/>
    <cellStyle name="Neutral 14" xfId="1876"/>
    <cellStyle name="Neutral 14 2" xfId="1877"/>
    <cellStyle name="Neutral 14 3" xfId="1878"/>
    <cellStyle name="Neutral 2" xfId="1879"/>
    <cellStyle name="Neutral 2 2" xfId="1880"/>
    <cellStyle name="Neutral 2 3" xfId="1881"/>
    <cellStyle name="Neutral 3" xfId="1882"/>
    <cellStyle name="Neutral 3 2" xfId="1883"/>
    <cellStyle name="Neutral 3 3" xfId="1884"/>
    <cellStyle name="Neutral 4" xfId="1885"/>
    <cellStyle name="Neutral 4 2" xfId="1886"/>
    <cellStyle name="Neutral 4 3" xfId="1887"/>
    <cellStyle name="Neutral 5" xfId="1888"/>
    <cellStyle name="Neutral 5 2" xfId="1889"/>
    <cellStyle name="Neutral 5 3" xfId="1890"/>
    <cellStyle name="Neutral 6" xfId="1891"/>
    <cellStyle name="Neutral 6 2" xfId="1892"/>
    <cellStyle name="Neutral 6 3" xfId="1893"/>
    <cellStyle name="Neutral 7" xfId="1894"/>
    <cellStyle name="Neutral 7 2" xfId="1895"/>
    <cellStyle name="Neutral 7 3" xfId="1896"/>
    <cellStyle name="Neutral 8" xfId="1897"/>
    <cellStyle name="Neutral 8 2" xfId="1898"/>
    <cellStyle name="Neutral 8 3" xfId="1899"/>
    <cellStyle name="Neutral 9" xfId="1900"/>
    <cellStyle name="Neutral 9 2" xfId="1901"/>
    <cellStyle name="Neutral 9 3" xfId="1902"/>
    <cellStyle name="Normal" xfId="0" builtinId="0"/>
    <cellStyle name="Normal 10 2" xfId="1903"/>
    <cellStyle name="Normal 10 3" xfId="1904"/>
    <cellStyle name="Normal 10 4" xfId="1905"/>
    <cellStyle name="Normal 10 5" xfId="1906"/>
    <cellStyle name="Normal 10 6" xfId="1907"/>
    <cellStyle name="Normal 10 7" xfId="1908"/>
    <cellStyle name="Normal 11 2" xfId="1909"/>
    <cellStyle name="Normal 11 3" xfId="1910"/>
    <cellStyle name="Normal 11 4" xfId="1911"/>
    <cellStyle name="Normal 13 2" xfId="1912"/>
    <cellStyle name="Normal 13 3" xfId="1913"/>
    <cellStyle name="Normal 13 4" xfId="1914"/>
    <cellStyle name="Normal 14" xfId="1915"/>
    <cellStyle name="Normal 14 2" xfId="1916"/>
    <cellStyle name="Normal 14 3" xfId="1917"/>
    <cellStyle name="Normal 15 2" xfId="1918"/>
    <cellStyle name="Normal 15 3" xfId="1919"/>
    <cellStyle name="Normal 16 2" xfId="1920"/>
    <cellStyle name="Normal 16 3" xfId="1921"/>
    <cellStyle name="Normal 17 2" xfId="1922"/>
    <cellStyle name="Normal 17 3" xfId="1923"/>
    <cellStyle name="Normal 2" xfId="1924"/>
    <cellStyle name="Normal 2 10" xfId="1925"/>
    <cellStyle name="Normal 2 11" xfId="1926"/>
    <cellStyle name="Normal 2 12" xfId="1927"/>
    <cellStyle name="Normal 2 13" xfId="1928"/>
    <cellStyle name="Normal 2 14" xfId="1929"/>
    <cellStyle name="Normal 2 15" xfId="1930"/>
    <cellStyle name="Normal 2 16" xfId="1931"/>
    <cellStyle name="Normal 2 2" xfId="1932"/>
    <cellStyle name="Normal 2 2 2" xfId="1933"/>
    <cellStyle name="Normal 2 3" xfId="1934"/>
    <cellStyle name="Normal 2 3 2" xfId="1935"/>
    <cellStyle name="Normal 2 3 3" xfId="1936"/>
    <cellStyle name="Normal 2 4" xfId="1937"/>
    <cellStyle name="Normal 2 5" xfId="1938"/>
    <cellStyle name="Normal 2 6" xfId="1939"/>
    <cellStyle name="Normal 2 7" xfId="1940"/>
    <cellStyle name="Normal 2 8" xfId="1941"/>
    <cellStyle name="Normal 2 9" xfId="1942"/>
    <cellStyle name="Normal 3" xfId="1943"/>
    <cellStyle name="Normal 4" xfId="1944"/>
    <cellStyle name="Normal 4 2" xfId="1945"/>
    <cellStyle name="Normal 4 3" xfId="1946"/>
    <cellStyle name="Normal 4 4" xfId="2146"/>
    <cellStyle name="Normal 4 5" xfId="2148"/>
    <cellStyle name="Normal 5" xfId="2147"/>
    <cellStyle name="Normal 5 2" xfId="1947"/>
    <cellStyle name="Normal 5 3" xfId="1948"/>
    <cellStyle name="Normal 6" xfId="1949"/>
    <cellStyle name="Normal 7" xfId="2145"/>
    <cellStyle name="Note 10" xfId="1950"/>
    <cellStyle name="Note 10 2" xfId="1951"/>
    <cellStyle name="Note 10 3" xfId="1952"/>
    <cellStyle name="Note 11" xfId="1953"/>
    <cellStyle name="Note 11 2" xfId="1954"/>
    <cellStyle name="Note 11 3" xfId="1955"/>
    <cellStyle name="Note 12" xfId="1956"/>
    <cellStyle name="Note 12 2" xfId="1957"/>
    <cellStyle name="Note 12 3" xfId="1958"/>
    <cellStyle name="Note 13" xfId="1959"/>
    <cellStyle name="Note 13 2" xfId="1960"/>
    <cellStyle name="Note 13 3" xfId="1961"/>
    <cellStyle name="Note 14" xfId="1962"/>
    <cellStyle name="Note 14 2" xfId="1963"/>
    <cellStyle name="Note 14 3" xfId="1964"/>
    <cellStyle name="Note 2" xfId="1965"/>
    <cellStyle name="Note 2 2" xfId="1966"/>
    <cellStyle name="Note 2 3" xfId="1967"/>
    <cellStyle name="Note 3" xfId="1968"/>
    <cellStyle name="Note 3 2" xfId="1969"/>
    <cellStyle name="Note 3 3" xfId="1970"/>
    <cellStyle name="Note 4" xfId="1971"/>
    <cellStyle name="Note 4 2" xfId="1972"/>
    <cellStyle name="Note 4 3" xfId="1973"/>
    <cellStyle name="Note 5" xfId="1974"/>
    <cellStyle name="Note 5 2" xfId="1975"/>
    <cellStyle name="Note 5 3" xfId="1976"/>
    <cellStyle name="Note 6" xfId="1977"/>
    <cellStyle name="Note 6 2" xfId="1978"/>
    <cellStyle name="Note 6 3" xfId="1979"/>
    <cellStyle name="Note 7" xfId="1980"/>
    <cellStyle name="Note 7 2" xfId="1981"/>
    <cellStyle name="Note 7 3" xfId="1982"/>
    <cellStyle name="Note 8" xfId="1983"/>
    <cellStyle name="Note 8 2" xfId="1984"/>
    <cellStyle name="Note 8 3" xfId="1985"/>
    <cellStyle name="Note 9" xfId="1986"/>
    <cellStyle name="Note 9 2" xfId="1987"/>
    <cellStyle name="Note 9 3" xfId="1988"/>
    <cellStyle name="Output 10" xfId="1989"/>
    <cellStyle name="Output 10 2" xfId="1990"/>
    <cellStyle name="Output 10 3" xfId="1991"/>
    <cellStyle name="Output 11" xfId="1992"/>
    <cellStyle name="Output 11 2" xfId="1993"/>
    <cellStyle name="Output 11 3" xfId="1994"/>
    <cellStyle name="Output 12" xfId="1995"/>
    <cellStyle name="Output 12 2" xfId="1996"/>
    <cellStyle name="Output 12 3" xfId="1997"/>
    <cellStyle name="Output 13" xfId="1998"/>
    <cellStyle name="Output 13 2" xfId="1999"/>
    <cellStyle name="Output 13 3" xfId="2000"/>
    <cellStyle name="Output 14" xfId="2001"/>
    <cellStyle name="Output 14 2" xfId="2002"/>
    <cellStyle name="Output 14 3" xfId="2003"/>
    <cellStyle name="Output 2" xfId="2004"/>
    <cellStyle name="Output 2 2" xfId="2005"/>
    <cellStyle name="Output 2 3" xfId="2006"/>
    <cellStyle name="Output 3" xfId="2007"/>
    <cellStyle name="Output 3 2" xfId="2008"/>
    <cellStyle name="Output 3 3" xfId="2009"/>
    <cellStyle name="Output 4" xfId="2010"/>
    <cellStyle name="Output 4 2" xfId="2011"/>
    <cellStyle name="Output 4 3" xfId="2012"/>
    <cellStyle name="Output 5" xfId="2013"/>
    <cellStyle name="Output 5 2" xfId="2014"/>
    <cellStyle name="Output 5 3" xfId="2015"/>
    <cellStyle name="Output 6" xfId="2016"/>
    <cellStyle name="Output 6 2" xfId="2017"/>
    <cellStyle name="Output 6 3" xfId="2018"/>
    <cellStyle name="Output 7" xfId="2019"/>
    <cellStyle name="Output 7 2" xfId="2020"/>
    <cellStyle name="Output 7 3" xfId="2021"/>
    <cellStyle name="Output 8" xfId="2022"/>
    <cellStyle name="Output 8 2" xfId="2023"/>
    <cellStyle name="Output 8 3" xfId="2024"/>
    <cellStyle name="Output 9" xfId="2025"/>
    <cellStyle name="Output 9 2" xfId="2026"/>
    <cellStyle name="Output 9 3" xfId="2027"/>
    <cellStyle name="Title 10" xfId="2028"/>
    <cellStyle name="Title 10 2" xfId="2029"/>
    <cellStyle name="Title 10 3" xfId="2030"/>
    <cellStyle name="Title 11" xfId="2031"/>
    <cellStyle name="Title 11 2" xfId="2032"/>
    <cellStyle name="Title 11 3" xfId="2033"/>
    <cellStyle name="Title 12" xfId="2034"/>
    <cellStyle name="Title 12 2" xfId="2035"/>
    <cellStyle name="Title 12 3" xfId="2036"/>
    <cellStyle name="Title 13" xfId="2037"/>
    <cellStyle name="Title 13 2" xfId="2038"/>
    <cellStyle name="Title 13 3" xfId="2039"/>
    <cellStyle name="Title 14" xfId="2040"/>
    <cellStyle name="Title 14 2" xfId="2041"/>
    <cellStyle name="Title 14 3" xfId="2042"/>
    <cellStyle name="Title 2" xfId="2043"/>
    <cellStyle name="Title 2 2" xfId="2044"/>
    <cellStyle name="Title 2 3" xfId="2045"/>
    <cellStyle name="Title 3" xfId="2046"/>
    <cellStyle name="Title 3 2" xfId="2047"/>
    <cellStyle name="Title 3 3" xfId="2048"/>
    <cellStyle name="Title 4" xfId="2049"/>
    <cellStyle name="Title 4 2" xfId="2050"/>
    <cellStyle name="Title 4 3" xfId="2051"/>
    <cellStyle name="Title 5" xfId="2052"/>
    <cellStyle name="Title 5 2" xfId="2053"/>
    <cellStyle name="Title 5 3" xfId="2054"/>
    <cellStyle name="Title 6" xfId="2055"/>
    <cellStyle name="Title 6 2" xfId="2056"/>
    <cellStyle name="Title 6 3" xfId="2057"/>
    <cellStyle name="Title 7" xfId="2058"/>
    <cellStyle name="Title 7 2" xfId="2059"/>
    <cellStyle name="Title 7 3" xfId="2060"/>
    <cellStyle name="Title 8" xfId="2061"/>
    <cellStyle name="Title 8 2" xfId="2062"/>
    <cellStyle name="Title 8 3" xfId="2063"/>
    <cellStyle name="Title 9" xfId="2064"/>
    <cellStyle name="Title 9 2" xfId="2065"/>
    <cellStyle name="Title 9 3" xfId="2066"/>
    <cellStyle name="Total 10" xfId="2067"/>
    <cellStyle name="Total 10 2" xfId="2068"/>
    <cellStyle name="Total 10 3" xfId="2069"/>
    <cellStyle name="Total 11" xfId="2070"/>
    <cellStyle name="Total 11 2" xfId="2071"/>
    <cellStyle name="Total 11 3" xfId="2072"/>
    <cellStyle name="Total 12" xfId="2073"/>
    <cellStyle name="Total 12 2" xfId="2074"/>
    <cellStyle name="Total 12 3" xfId="2075"/>
    <cellStyle name="Total 13" xfId="2076"/>
    <cellStyle name="Total 13 2" xfId="2077"/>
    <cellStyle name="Total 13 3" xfId="2078"/>
    <cellStyle name="Total 14" xfId="2079"/>
    <cellStyle name="Total 14 2" xfId="2080"/>
    <cellStyle name="Total 14 3" xfId="2081"/>
    <cellStyle name="Total 2" xfId="2082"/>
    <cellStyle name="Total 2 2" xfId="2083"/>
    <cellStyle name="Total 2 3" xfId="2084"/>
    <cellStyle name="Total 3" xfId="2085"/>
    <cellStyle name="Total 3 2" xfId="2086"/>
    <cellStyle name="Total 3 3" xfId="2087"/>
    <cellStyle name="Total 4" xfId="2088"/>
    <cellStyle name="Total 4 2" xfId="2089"/>
    <cellStyle name="Total 4 3" xfId="2090"/>
    <cellStyle name="Total 5" xfId="2091"/>
    <cellStyle name="Total 5 2" xfId="2092"/>
    <cellStyle name="Total 5 3" xfId="2093"/>
    <cellStyle name="Total 6" xfId="2094"/>
    <cellStyle name="Total 6 2" xfId="2095"/>
    <cellStyle name="Total 6 3" xfId="2096"/>
    <cellStyle name="Total 7" xfId="2097"/>
    <cellStyle name="Total 7 2" xfId="2098"/>
    <cellStyle name="Total 7 3" xfId="2099"/>
    <cellStyle name="Total 8" xfId="2100"/>
    <cellStyle name="Total 8 2" xfId="2101"/>
    <cellStyle name="Total 8 3" xfId="2102"/>
    <cellStyle name="Total 9" xfId="2103"/>
    <cellStyle name="Total 9 2" xfId="2104"/>
    <cellStyle name="Total 9 3" xfId="2105"/>
    <cellStyle name="Warning Text 10" xfId="2106"/>
    <cellStyle name="Warning Text 10 2" xfId="2107"/>
    <cellStyle name="Warning Text 10 3" xfId="2108"/>
    <cellStyle name="Warning Text 11" xfId="2109"/>
    <cellStyle name="Warning Text 11 2" xfId="2110"/>
    <cellStyle name="Warning Text 11 3" xfId="2111"/>
    <cellStyle name="Warning Text 12" xfId="2112"/>
    <cellStyle name="Warning Text 12 2" xfId="2113"/>
    <cellStyle name="Warning Text 12 3" xfId="2114"/>
    <cellStyle name="Warning Text 13" xfId="2115"/>
    <cellStyle name="Warning Text 13 2" xfId="2116"/>
    <cellStyle name="Warning Text 13 3" xfId="2117"/>
    <cellStyle name="Warning Text 14" xfId="2118"/>
    <cellStyle name="Warning Text 14 2" xfId="2119"/>
    <cellStyle name="Warning Text 14 3" xfId="2120"/>
    <cellStyle name="Warning Text 2" xfId="2121"/>
    <cellStyle name="Warning Text 2 2" xfId="2122"/>
    <cellStyle name="Warning Text 2 3" xfId="2123"/>
    <cellStyle name="Warning Text 3" xfId="2124"/>
    <cellStyle name="Warning Text 3 2" xfId="2125"/>
    <cellStyle name="Warning Text 3 3" xfId="2126"/>
    <cellStyle name="Warning Text 4" xfId="2127"/>
    <cellStyle name="Warning Text 4 2" xfId="2128"/>
    <cellStyle name="Warning Text 4 3" xfId="2129"/>
    <cellStyle name="Warning Text 5" xfId="2130"/>
    <cellStyle name="Warning Text 5 2" xfId="2131"/>
    <cellStyle name="Warning Text 5 3" xfId="2132"/>
    <cellStyle name="Warning Text 6" xfId="2133"/>
    <cellStyle name="Warning Text 6 2" xfId="2134"/>
    <cellStyle name="Warning Text 6 3" xfId="2135"/>
    <cellStyle name="Warning Text 7" xfId="2136"/>
    <cellStyle name="Warning Text 7 2" xfId="2137"/>
    <cellStyle name="Warning Text 7 3" xfId="2138"/>
    <cellStyle name="Warning Text 8" xfId="2139"/>
    <cellStyle name="Warning Text 8 2" xfId="2140"/>
    <cellStyle name="Warning Text 8 3" xfId="2141"/>
    <cellStyle name="Warning Text 9" xfId="2142"/>
    <cellStyle name="Warning Text 9 2" xfId="2143"/>
    <cellStyle name="Warning Text 9 3" xfId="21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opLeftCell="J1" zoomScaleNormal="100" workbookViewId="0">
      <selection activeCell="V17" sqref="V17"/>
    </sheetView>
  </sheetViews>
  <sheetFormatPr defaultRowHeight="12.75"/>
  <cols>
    <col min="1" max="1" width="2.7109375" style="35" bestFit="1" customWidth="1"/>
    <col min="2" max="2" width="18.28515625" style="30" customWidth="1"/>
    <col min="3" max="3" width="3.5703125" style="36" customWidth="1"/>
    <col min="4" max="4" width="9.5703125" style="32" bestFit="1" customWidth="1"/>
    <col min="5" max="5" width="4.7109375" style="82" customWidth="1"/>
    <col min="6" max="6" width="20.140625" style="31" bestFit="1" customWidth="1"/>
    <col min="7" max="7" width="7" style="36" customWidth="1"/>
    <col min="8" max="8" width="4.7109375" style="36" customWidth="1"/>
    <col min="9" max="9" width="9.5703125" style="32" bestFit="1" customWidth="1"/>
    <col min="10" max="10" width="4.140625" style="82" customWidth="1"/>
    <col min="11" max="11" width="20.140625" style="36" bestFit="1" customWidth="1"/>
    <col min="12" max="12" width="7" style="36" customWidth="1"/>
    <col min="13" max="13" width="5.5703125" style="36" customWidth="1"/>
    <col min="14" max="14" width="9.5703125" style="32" bestFit="1" customWidth="1"/>
    <col min="15" max="15" width="4.140625" style="82" customWidth="1"/>
    <col min="16" max="16" width="20.140625" style="36" bestFit="1" customWidth="1"/>
    <col min="17" max="17" width="7" style="36" customWidth="1"/>
    <col min="18" max="18" width="4.140625" style="36" customWidth="1"/>
    <col min="19" max="19" width="9.5703125" style="32" bestFit="1" customWidth="1"/>
    <col min="20" max="20" width="4.140625" style="82" customWidth="1"/>
    <col min="21" max="21" width="20.140625" style="36" bestFit="1" customWidth="1"/>
    <col min="22" max="22" width="6.140625" style="36" customWidth="1"/>
    <col min="23" max="23" width="4.140625" style="36" customWidth="1"/>
    <col min="24" max="24" width="2.7109375" style="82" bestFit="1" customWidth="1"/>
    <col min="25" max="25" width="17.42578125" style="36" customWidth="1"/>
    <col min="26" max="26" width="9.140625" style="36"/>
    <col min="27" max="27" width="3" style="82" bestFit="1" customWidth="1"/>
    <col min="28" max="28" width="22.7109375" style="36" bestFit="1" customWidth="1"/>
    <col min="29" max="29" width="10" style="36" bestFit="1" customWidth="1"/>
    <col min="30" max="16384" width="9.140625" style="36"/>
  </cols>
  <sheetData>
    <row r="1" spans="1:37" s="3" customFormat="1" ht="23.25" customHeight="1" thickBot="1">
      <c r="A1" s="171" t="s">
        <v>0</v>
      </c>
      <c r="B1" s="172"/>
      <c r="C1" s="1"/>
      <c r="D1" s="38" t="s">
        <v>1</v>
      </c>
      <c r="E1" s="177" t="s">
        <v>50</v>
      </c>
      <c r="F1" s="178"/>
      <c r="G1" s="178"/>
      <c r="H1" s="178"/>
      <c r="I1" s="178"/>
      <c r="J1" s="178"/>
      <c r="K1" s="179"/>
      <c r="L1" s="180" t="s">
        <v>36</v>
      </c>
      <c r="M1" s="181"/>
      <c r="N1" s="180" t="s">
        <v>51</v>
      </c>
      <c r="O1" s="182"/>
      <c r="P1" s="182"/>
      <c r="Q1" s="182"/>
      <c r="R1" s="182"/>
      <c r="S1" s="182"/>
      <c r="T1" s="182"/>
      <c r="U1" s="182"/>
      <c r="V1" s="181"/>
      <c r="W1" s="146"/>
      <c r="X1" s="2"/>
      <c r="Y1" s="145" t="s">
        <v>53</v>
      </c>
      <c r="AA1" s="40" t="s">
        <v>35</v>
      </c>
      <c r="AB1" s="41" t="s">
        <v>33</v>
      </c>
      <c r="AC1" s="41" t="s">
        <v>34</v>
      </c>
      <c r="AF1" s="3" t="s">
        <v>43</v>
      </c>
    </row>
    <row r="2" spans="1:37" s="3" customFormat="1" ht="16.5" customHeight="1">
      <c r="A2" s="173"/>
      <c r="B2" s="174"/>
      <c r="C2" s="4"/>
      <c r="D2" s="183" t="s">
        <v>99</v>
      </c>
      <c r="E2" s="183"/>
      <c r="F2" s="183"/>
      <c r="G2" s="183"/>
      <c r="H2" s="5"/>
      <c r="I2" s="183" t="s">
        <v>96</v>
      </c>
      <c r="J2" s="183"/>
      <c r="K2" s="183"/>
      <c r="L2" s="185"/>
      <c r="M2" s="5"/>
      <c r="N2" s="187" t="s">
        <v>98</v>
      </c>
      <c r="O2" s="183"/>
      <c r="P2" s="183"/>
      <c r="Q2" s="185"/>
      <c r="R2" s="5"/>
      <c r="S2" s="187" t="s">
        <v>97</v>
      </c>
      <c r="T2" s="183"/>
      <c r="U2" s="183"/>
      <c r="V2" s="185"/>
      <c r="W2" s="5"/>
      <c r="X2" s="169" t="s">
        <v>2</v>
      </c>
      <c r="Y2" s="170"/>
      <c r="AA2" s="33"/>
      <c r="AF2" s="81" t="s">
        <v>44</v>
      </c>
      <c r="AG2" s="81" t="s">
        <v>45</v>
      </c>
      <c r="AH2" s="81" t="s">
        <v>3</v>
      </c>
      <c r="AI2" s="81" t="s">
        <v>47</v>
      </c>
      <c r="AJ2" s="81" t="s">
        <v>45</v>
      </c>
      <c r="AK2" s="81" t="s">
        <v>3</v>
      </c>
    </row>
    <row r="3" spans="1:37" s="8" customFormat="1" ht="13.5" thickBot="1">
      <c r="A3" s="175"/>
      <c r="B3" s="176"/>
      <c r="C3" s="6"/>
      <c r="D3" s="184"/>
      <c r="E3" s="184"/>
      <c r="F3" s="184"/>
      <c r="G3" s="184"/>
      <c r="H3" s="7"/>
      <c r="I3" s="184"/>
      <c r="J3" s="184"/>
      <c r="K3" s="184"/>
      <c r="L3" s="186"/>
      <c r="M3" s="7"/>
      <c r="N3" s="188"/>
      <c r="O3" s="184"/>
      <c r="P3" s="184"/>
      <c r="Q3" s="186"/>
      <c r="R3" s="7"/>
      <c r="S3" s="188"/>
      <c r="T3" s="184"/>
      <c r="U3" s="184"/>
      <c r="V3" s="186"/>
      <c r="W3" s="7"/>
      <c r="X3" s="169"/>
      <c r="Y3" s="170"/>
      <c r="AA3" s="33">
        <v>1</v>
      </c>
      <c r="AB3" s="162" t="s">
        <v>55</v>
      </c>
      <c r="AC3" s="162">
        <v>832778880</v>
      </c>
      <c r="AF3" s="80" t="s">
        <v>7</v>
      </c>
      <c r="AG3" s="80"/>
      <c r="AH3" s="80"/>
      <c r="AI3" s="80" t="s">
        <v>26</v>
      </c>
      <c r="AJ3" s="80"/>
      <c r="AK3" s="80"/>
    </row>
    <row r="4" spans="1:37" s="8" customFormat="1" ht="13.5" thickBot="1">
      <c r="A4" s="9">
        <v>1</v>
      </c>
      <c r="B4" s="10" t="str">
        <f>AB3</f>
        <v>Craig Ruane</v>
      </c>
      <c r="C4" s="11"/>
      <c r="D4" s="12" t="s">
        <v>3</v>
      </c>
      <c r="E4" s="13"/>
      <c r="F4" s="14" t="s">
        <v>4</v>
      </c>
      <c r="G4" s="15" t="s">
        <v>5</v>
      </c>
      <c r="H4" s="16"/>
      <c r="I4" s="12" t="s">
        <v>3</v>
      </c>
      <c r="J4" s="13"/>
      <c r="K4" s="39" t="s">
        <v>4</v>
      </c>
      <c r="L4" s="14" t="s">
        <v>5</v>
      </c>
      <c r="M4" s="16"/>
      <c r="N4" s="17" t="s">
        <v>3</v>
      </c>
      <c r="O4" s="13"/>
      <c r="P4" s="13" t="s">
        <v>4</v>
      </c>
      <c r="Q4" s="14" t="s">
        <v>5</v>
      </c>
      <c r="R4" s="16"/>
      <c r="S4" s="17" t="s">
        <v>3</v>
      </c>
      <c r="T4" s="13"/>
      <c r="U4" s="13" t="s">
        <v>4</v>
      </c>
      <c r="V4" s="14" t="s">
        <v>5</v>
      </c>
      <c r="W4" s="16"/>
      <c r="X4" s="18"/>
      <c r="Y4" s="18"/>
      <c r="AA4" s="33">
        <v>2</v>
      </c>
      <c r="AB4" s="162" t="s">
        <v>56</v>
      </c>
      <c r="AC4" s="162">
        <v>834525533</v>
      </c>
      <c r="AF4" s="80" t="s">
        <v>10</v>
      </c>
      <c r="AG4" s="80"/>
      <c r="AH4" s="80"/>
      <c r="AI4" s="80" t="s">
        <v>30</v>
      </c>
      <c r="AJ4" s="80"/>
      <c r="AK4" s="80"/>
    </row>
    <row r="5" spans="1:37" s="24" customFormat="1" ht="14.25" customHeight="1" thickBot="1">
      <c r="A5" s="19"/>
      <c r="B5" s="20">
        <f>AC3</f>
        <v>832778880</v>
      </c>
      <c r="C5" s="21"/>
      <c r="D5" s="42" t="str">
        <f>"Court "&amp;AG3</f>
        <v xml:space="preserve">Court </v>
      </c>
      <c r="E5" s="43">
        <v>1</v>
      </c>
      <c r="F5" s="44" t="str">
        <f>B4</f>
        <v>Craig Ruane</v>
      </c>
      <c r="G5" s="45">
        <v>3</v>
      </c>
      <c r="H5" s="46"/>
      <c r="I5" s="47" t="str">
        <f>"Court "&amp;AG12</f>
        <v xml:space="preserve">Court </v>
      </c>
      <c r="J5" s="43">
        <v>1</v>
      </c>
      <c r="K5" s="48" t="str">
        <f>IF(G5="","",IF(G5&gt;G7,F5,F7))</f>
        <v>Craig Ruane</v>
      </c>
      <c r="L5" s="44">
        <v>3</v>
      </c>
      <c r="M5" s="46"/>
      <c r="N5" s="49" t="str">
        <f>"Court "&amp;AJ3</f>
        <v xml:space="preserve">Court </v>
      </c>
      <c r="O5" s="43">
        <v>1</v>
      </c>
      <c r="P5" s="48" t="str">
        <f>IF(L5="","",IF(L5&gt;L7,K5,K7))</f>
        <v>Craig Ruane</v>
      </c>
      <c r="Q5" s="44">
        <v>3</v>
      </c>
      <c r="R5" s="46"/>
      <c r="S5" s="49" t="str">
        <f>"Court "&amp;AJ19</f>
        <v xml:space="preserve">Court </v>
      </c>
      <c r="T5" s="43">
        <v>1</v>
      </c>
      <c r="U5" s="48" t="str">
        <f>IF(Q5="","",IF(Q5&gt;Q7,P5,P7))</f>
        <v>Craig Ruane</v>
      </c>
      <c r="V5" s="44"/>
      <c r="W5" s="46"/>
      <c r="X5" s="23">
        <v>1</v>
      </c>
      <c r="Y5" s="46" t="str">
        <f>IF(V5="","",IF(V5&gt;V7,U5,U7))</f>
        <v/>
      </c>
      <c r="AA5" s="33">
        <v>3</v>
      </c>
      <c r="AB5" s="162" t="s">
        <v>57</v>
      </c>
      <c r="AC5" s="162">
        <v>827055064</v>
      </c>
      <c r="AF5" s="80" t="s">
        <v>13</v>
      </c>
      <c r="AG5" s="80"/>
      <c r="AH5" s="80"/>
      <c r="AI5" s="80" t="s">
        <v>39</v>
      </c>
      <c r="AJ5" s="80"/>
      <c r="AK5" s="80"/>
    </row>
    <row r="6" spans="1:37" s="24" customFormat="1">
      <c r="A6" s="25">
        <v>2</v>
      </c>
      <c r="B6" s="10" t="str">
        <f>AB4</f>
        <v>Conrad Van der Merwe</v>
      </c>
      <c r="C6" s="22"/>
      <c r="D6" s="50">
        <f>AH3</f>
        <v>0</v>
      </c>
      <c r="E6" s="51"/>
      <c r="F6" s="52" t="s">
        <v>6</v>
      </c>
      <c r="G6" s="53" t="s">
        <v>95</v>
      </c>
      <c r="H6" s="46"/>
      <c r="I6" s="50">
        <f>AH12</f>
        <v>0</v>
      </c>
      <c r="J6" s="51"/>
      <c r="K6" s="54" t="s">
        <v>6</v>
      </c>
      <c r="L6" s="52"/>
      <c r="M6" s="46"/>
      <c r="N6" s="55">
        <f>AK3</f>
        <v>0</v>
      </c>
      <c r="O6" s="51"/>
      <c r="P6" s="51" t="s">
        <v>6</v>
      </c>
      <c r="Q6" s="52"/>
      <c r="R6" s="46"/>
      <c r="S6" s="55">
        <f>AK19</f>
        <v>0</v>
      </c>
      <c r="T6" s="51"/>
      <c r="U6" s="51" t="s">
        <v>6</v>
      </c>
      <c r="V6" s="168" t="s">
        <v>101</v>
      </c>
      <c r="W6" s="46"/>
      <c r="X6" s="23"/>
      <c r="Y6" s="79"/>
      <c r="AA6" s="33">
        <v>4</v>
      </c>
      <c r="AB6" s="162" t="s">
        <v>58</v>
      </c>
      <c r="AC6" s="162">
        <v>825505465</v>
      </c>
      <c r="AF6" s="80" t="s">
        <v>16</v>
      </c>
      <c r="AG6" s="80"/>
      <c r="AH6" s="80"/>
      <c r="AI6" s="80" t="s">
        <v>40</v>
      </c>
      <c r="AJ6" s="80"/>
      <c r="AK6" s="80"/>
    </row>
    <row r="7" spans="1:37" s="24" customFormat="1" ht="13.5" thickBot="1">
      <c r="A7" s="19"/>
      <c r="B7" s="20">
        <f>AC4</f>
        <v>834525533</v>
      </c>
      <c r="C7" s="22"/>
      <c r="D7" s="56" t="s">
        <v>7</v>
      </c>
      <c r="E7" s="57">
        <v>16</v>
      </c>
      <c r="F7" s="58" t="str">
        <f>B34</f>
        <v>Dean Morkel</v>
      </c>
      <c r="G7" s="56">
        <v>0</v>
      </c>
      <c r="H7" s="46"/>
      <c r="I7" s="56" t="s">
        <v>37</v>
      </c>
      <c r="J7" s="57">
        <v>8</v>
      </c>
      <c r="K7" s="59" t="str">
        <f>IF(G33="","",IF(G33&gt;G35,F33,F35))</f>
        <v>Brett Cousins</v>
      </c>
      <c r="L7" s="58">
        <v>0</v>
      </c>
      <c r="M7" s="46"/>
      <c r="N7" s="59" t="s">
        <v>26</v>
      </c>
      <c r="O7" s="57">
        <v>4</v>
      </c>
      <c r="P7" s="59" t="str">
        <f>IF(L17="","",IF(L17&gt;L19,K17,K19))</f>
        <v>Giovanni Raffa</v>
      </c>
      <c r="Q7" s="58">
        <v>1</v>
      </c>
      <c r="R7" s="46"/>
      <c r="S7" s="59" t="s">
        <v>28</v>
      </c>
      <c r="T7" s="57">
        <v>2</v>
      </c>
      <c r="U7" s="59" t="str">
        <f>IF(Q9="","",IF(Q9&gt;Q11,P9,P11))</f>
        <v>Conrad Van der Merwe</v>
      </c>
      <c r="V7" s="58"/>
      <c r="W7" s="46"/>
      <c r="X7" s="23">
        <v>2</v>
      </c>
      <c r="Y7" s="46" t="str">
        <f>IF(V7="","",IF(V7&lt;V5,U7,U5))</f>
        <v/>
      </c>
      <c r="AA7" s="33">
        <f>AA6+1</f>
        <v>5</v>
      </c>
      <c r="AB7" s="162" t="s">
        <v>59</v>
      </c>
      <c r="AC7" s="162">
        <v>845952008</v>
      </c>
      <c r="AF7" s="80" t="s">
        <v>19</v>
      </c>
      <c r="AG7" s="80"/>
      <c r="AH7" s="80"/>
      <c r="AI7" s="80" t="s">
        <v>9</v>
      </c>
      <c r="AJ7" s="80"/>
      <c r="AK7" s="80"/>
    </row>
    <row r="8" spans="1:37" s="24" customFormat="1" ht="13.5" thickBot="1">
      <c r="A8" s="25">
        <v>3</v>
      </c>
      <c r="B8" s="10" t="str">
        <f>AB5</f>
        <v>Mark Southwood</v>
      </c>
      <c r="C8" s="22"/>
      <c r="D8" s="60"/>
      <c r="E8" s="60"/>
      <c r="F8" s="61"/>
      <c r="G8" s="60"/>
      <c r="H8" s="46"/>
      <c r="I8" s="60"/>
      <c r="J8" s="60"/>
      <c r="K8" s="60"/>
      <c r="L8" s="61"/>
      <c r="M8" s="46"/>
      <c r="N8" s="62"/>
      <c r="O8" s="63"/>
      <c r="P8" s="63"/>
      <c r="Q8" s="61"/>
      <c r="R8" s="46"/>
      <c r="S8" s="64"/>
      <c r="T8" s="60"/>
      <c r="U8" s="60"/>
      <c r="V8" s="61"/>
      <c r="W8" s="46"/>
      <c r="X8" s="23"/>
      <c r="Y8" s="79"/>
      <c r="AA8" s="33">
        <f t="shared" ref="AA8:AA18" si="0">AA7+1</f>
        <v>6</v>
      </c>
      <c r="AB8" s="162" t="s">
        <v>60</v>
      </c>
      <c r="AC8" s="162">
        <v>827816917</v>
      </c>
      <c r="AF8" s="80" t="s">
        <v>22</v>
      </c>
      <c r="AG8" s="80"/>
      <c r="AH8" s="80"/>
      <c r="AI8" s="80" t="s">
        <v>12</v>
      </c>
      <c r="AJ8" s="80"/>
      <c r="AK8" s="80"/>
    </row>
    <row r="9" spans="1:37" s="24" customFormat="1" ht="13.5" thickBot="1">
      <c r="A9" s="19"/>
      <c r="B9" s="20">
        <f>AC5</f>
        <v>827055064</v>
      </c>
      <c r="C9" s="22"/>
      <c r="D9" s="42" t="str">
        <f>"Court "&amp;AG4</f>
        <v xml:space="preserve">Court </v>
      </c>
      <c r="E9" s="48">
        <v>2</v>
      </c>
      <c r="F9" s="44" t="str">
        <f>B6</f>
        <v>Conrad Van der Merwe</v>
      </c>
      <c r="G9" s="43">
        <v>3</v>
      </c>
      <c r="H9" s="46"/>
      <c r="I9" s="47" t="str">
        <f>"Court "&amp;AG13</f>
        <v xml:space="preserve">Court </v>
      </c>
      <c r="J9" s="48">
        <v>2</v>
      </c>
      <c r="K9" s="48" t="str">
        <f>IF(G9="","",IF(G9&gt;G11,F9,F11))</f>
        <v>Conrad Van der Merwe</v>
      </c>
      <c r="L9" s="65">
        <v>3</v>
      </c>
      <c r="M9" s="46"/>
      <c r="N9" s="49" t="str">
        <f>"Court "&amp;AJ4</f>
        <v xml:space="preserve">Court </v>
      </c>
      <c r="O9" s="66">
        <v>2</v>
      </c>
      <c r="P9" s="48" t="str">
        <f>IF(L9="","",IF(L9&gt;L11,K9,K11))</f>
        <v>Conrad Van der Merwe</v>
      </c>
      <c r="Q9" s="65">
        <v>3</v>
      </c>
      <c r="R9" s="46"/>
      <c r="S9" s="47" t="str">
        <f>"Court "&amp;AJ18</f>
        <v xml:space="preserve">Court </v>
      </c>
      <c r="T9" s="48">
        <v>3</v>
      </c>
      <c r="U9" s="48" t="str">
        <f>IF(Q11="","",IF(Q11&lt;Q9,P11,P9))</f>
        <v>Mark Southwood</v>
      </c>
      <c r="V9" s="65">
        <v>0</v>
      </c>
      <c r="W9" s="46"/>
      <c r="X9" s="23">
        <v>3</v>
      </c>
      <c r="Y9" s="46" t="str">
        <f>IF(V9="","",IF(V9&gt;V11,U9,U11))</f>
        <v>Giovanni Raffa</v>
      </c>
      <c r="AA9" s="33">
        <f t="shared" si="0"/>
        <v>7</v>
      </c>
      <c r="AB9" s="162" t="s">
        <v>61</v>
      </c>
      <c r="AC9" s="162">
        <v>837771713</v>
      </c>
      <c r="AF9" s="80" t="s">
        <v>25</v>
      </c>
      <c r="AG9" s="80"/>
      <c r="AH9" s="80"/>
      <c r="AI9" s="80" t="s">
        <v>15</v>
      </c>
      <c r="AJ9" s="80"/>
      <c r="AK9" s="80"/>
    </row>
    <row r="10" spans="1:37" s="24" customFormat="1">
      <c r="A10" s="25">
        <v>4</v>
      </c>
      <c r="B10" s="10" t="str">
        <f>AB6</f>
        <v>Giovanni Raffa</v>
      </c>
      <c r="C10" s="26"/>
      <c r="D10" s="50">
        <f>AH4</f>
        <v>0</v>
      </c>
      <c r="E10" s="54"/>
      <c r="F10" s="52" t="s">
        <v>6</v>
      </c>
      <c r="G10" s="51" t="s">
        <v>95</v>
      </c>
      <c r="H10" s="46"/>
      <c r="I10" s="50">
        <f>AH13</f>
        <v>0</v>
      </c>
      <c r="J10" s="54"/>
      <c r="K10" s="54" t="s">
        <v>6</v>
      </c>
      <c r="L10" s="67"/>
      <c r="M10" s="46"/>
      <c r="N10" s="55">
        <f>AK4</f>
        <v>0</v>
      </c>
      <c r="O10" s="54"/>
      <c r="P10" s="54" t="s">
        <v>6</v>
      </c>
      <c r="Q10" s="67" t="s">
        <v>100</v>
      </c>
      <c r="R10" s="46"/>
      <c r="S10" s="55">
        <f>AK18</f>
        <v>0</v>
      </c>
      <c r="T10" s="54"/>
      <c r="U10" s="54" t="s">
        <v>6</v>
      </c>
      <c r="V10" s="67" t="s">
        <v>100</v>
      </c>
      <c r="W10" s="46"/>
      <c r="X10" s="23"/>
      <c r="Y10" s="79"/>
      <c r="AA10" s="33">
        <f t="shared" si="0"/>
        <v>8</v>
      </c>
      <c r="AB10" s="162" t="s">
        <v>62</v>
      </c>
      <c r="AC10" s="162">
        <v>844045890</v>
      </c>
      <c r="AF10" s="80" t="s">
        <v>29</v>
      </c>
      <c r="AG10" s="80"/>
      <c r="AH10" s="80"/>
      <c r="AI10" s="80" t="s">
        <v>18</v>
      </c>
      <c r="AJ10" s="80"/>
      <c r="AK10" s="80"/>
    </row>
    <row r="11" spans="1:37" s="24" customFormat="1" ht="13.5" thickBot="1">
      <c r="A11" s="19"/>
      <c r="B11" s="20">
        <f>AC6</f>
        <v>825505465</v>
      </c>
      <c r="C11" s="21"/>
      <c r="D11" s="56" t="s">
        <v>10</v>
      </c>
      <c r="E11" s="59">
        <v>15</v>
      </c>
      <c r="F11" s="58" t="str">
        <f>B32</f>
        <v>Grant Williams</v>
      </c>
      <c r="G11" s="57">
        <v>0</v>
      </c>
      <c r="H11" s="46"/>
      <c r="I11" s="56" t="s">
        <v>38</v>
      </c>
      <c r="J11" s="59">
        <v>7</v>
      </c>
      <c r="K11" s="59" t="str">
        <f>IF(G29="","",IF(G29&gt;G31,F29,F31))</f>
        <v>Celumusa Malinga</v>
      </c>
      <c r="L11" s="68">
        <v>0</v>
      </c>
      <c r="M11" s="46"/>
      <c r="N11" s="59" t="s">
        <v>30</v>
      </c>
      <c r="O11" s="59">
        <v>3</v>
      </c>
      <c r="P11" s="59" t="str">
        <f>IF(L13="","",IF(L13&gt;L15,K13,K15))</f>
        <v>Mark Southwood</v>
      </c>
      <c r="Q11" s="68">
        <v>0</v>
      </c>
      <c r="R11" s="46"/>
      <c r="S11" s="59" t="s">
        <v>32</v>
      </c>
      <c r="T11" s="59">
        <v>4</v>
      </c>
      <c r="U11" s="59" t="str">
        <f>IF(Q7="","",IF(Q7&lt;Q5,P7,P5))</f>
        <v>Giovanni Raffa</v>
      </c>
      <c r="V11" s="68">
        <v>3</v>
      </c>
      <c r="W11" s="46"/>
      <c r="X11" s="23">
        <v>4</v>
      </c>
      <c r="Y11" s="46" t="str">
        <f>IF(V11="","",IF(V11&lt;V9,U11,U9))</f>
        <v>Mark Southwood</v>
      </c>
      <c r="AA11" s="33">
        <f t="shared" si="0"/>
        <v>9</v>
      </c>
      <c r="AB11" s="162" t="s">
        <v>63</v>
      </c>
      <c r="AC11" s="162">
        <v>847775625</v>
      </c>
      <c r="AF11" s="81" t="s">
        <v>46</v>
      </c>
      <c r="AG11" s="81" t="s">
        <v>45</v>
      </c>
      <c r="AH11" s="81" t="s">
        <v>3</v>
      </c>
      <c r="AI11" s="81" t="s">
        <v>48</v>
      </c>
      <c r="AJ11" s="81" t="s">
        <v>45</v>
      </c>
      <c r="AK11" s="81" t="s">
        <v>3</v>
      </c>
    </row>
    <row r="12" spans="1:37" s="24" customFormat="1" ht="13.5" thickBot="1">
      <c r="A12" s="25">
        <v>5</v>
      </c>
      <c r="B12" s="10" t="str">
        <f>AB7</f>
        <v>Ralph du Toit</v>
      </c>
      <c r="C12" s="26"/>
      <c r="D12" s="60"/>
      <c r="E12" s="60"/>
      <c r="F12" s="61"/>
      <c r="G12" s="60"/>
      <c r="H12" s="46"/>
      <c r="I12" s="60"/>
      <c r="J12" s="60"/>
      <c r="K12" s="60"/>
      <c r="L12" s="61"/>
      <c r="M12" s="46"/>
      <c r="N12" s="64"/>
      <c r="O12" s="60"/>
      <c r="P12" s="60"/>
      <c r="Q12" s="61"/>
      <c r="R12" s="46"/>
      <c r="S12" s="64"/>
      <c r="T12" s="60"/>
      <c r="U12" s="60"/>
      <c r="V12" s="61"/>
      <c r="W12" s="46"/>
      <c r="X12" s="23"/>
      <c r="Y12" s="79"/>
      <c r="AA12" s="33">
        <f t="shared" si="0"/>
        <v>10</v>
      </c>
      <c r="AB12" s="162" t="s">
        <v>64</v>
      </c>
      <c r="AC12" s="162">
        <v>729068052</v>
      </c>
      <c r="AF12" s="80" t="s">
        <v>37</v>
      </c>
      <c r="AG12" s="80"/>
      <c r="AH12" s="80"/>
      <c r="AI12" s="80" t="s">
        <v>21</v>
      </c>
      <c r="AJ12" s="80"/>
      <c r="AK12" s="80"/>
    </row>
    <row r="13" spans="1:37" s="24" customFormat="1" ht="13.5" thickBot="1">
      <c r="A13" s="19"/>
      <c r="B13" s="20">
        <f>AC7</f>
        <v>845952008</v>
      </c>
      <c r="C13" s="27"/>
      <c r="D13" s="42" t="str">
        <f>"Court "&amp;AG5</f>
        <v xml:space="preserve">Court </v>
      </c>
      <c r="E13" s="48">
        <v>3</v>
      </c>
      <c r="F13" s="65" t="str">
        <f>B8</f>
        <v>Mark Southwood</v>
      </c>
      <c r="G13" s="43">
        <v>3</v>
      </c>
      <c r="H13" s="46"/>
      <c r="I13" s="47" t="str">
        <f>"Court "&amp;AG14</f>
        <v xml:space="preserve">Court </v>
      </c>
      <c r="J13" s="48">
        <v>3</v>
      </c>
      <c r="K13" s="48" t="str">
        <f>IF(G13="","",IF(G13&gt;G15,F13,F15))</f>
        <v>Mark Southwood</v>
      </c>
      <c r="L13" s="65">
        <v>3</v>
      </c>
      <c r="M13" s="46"/>
      <c r="N13" s="47" t="str">
        <f>"Court "&amp;AJ5</f>
        <v xml:space="preserve">Court </v>
      </c>
      <c r="O13" s="48">
        <v>5</v>
      </c>
      <c r="P13" s="48" t="str">
        <f>IF(L19="","",IF(L19&lt;L17,K19,K17))</f>
        <v>Deon van den Bergh</v>
      </c>
      <c r="Q13" s="65">
        <v>1</v>
      </c>
      <c r="R13" s="46"/>
      <c r="S13" s="47" t="str">
        <f>"Court "&amp;AJ17</f>
        <v xml:space="preserve">Court </v>
      </c>
      <c r="T13" s="48">
        <v>5</v>
      </c>
      <c r="U13" s="48" t="str">
        <f>IF(Q13="","",IF(Q13&gt;Q15,P13,P15))</f>
        <v>Brett Cousins</v>
      </c>
      <c r="V13" s="65"/>
      <c r="W13" s="46"/>
      <c r="X13" s="23">
        <v>5</v>
      </c>
      <c r="Y13" s="46" t="str">
        <f>IF(V13="","",IF(V13&gt;V15,U13,U15))</f>
        <v/>
      </c>
      <c r="AA13" s="33">
        <f t="shared" si="0"/>
        <v>11</v>
      </c>
      <c r="AB13" s="162" t="s">
        <v>65</v>
      </c>
      <c r="AC13" s="162">
        <v>824161279</v>
      </c>
      <c r="AF13" s="80" t="s">
        <v>38</v>
      </c>
      <c r="AG13" s="80"/>
      <c r="AH13" s="80"/>
      <c r="AI13" s="80" t="s">
        <v>24</v>
      </c>
      <c r="AJ13" s="80"/>
      <c r="AK13" s="80"/>
    </row>
    <row r="14" spans="1:37" s="24" customFormat="1">
      <c r="A14" s="25">
        <v>6</v>
      </c>
      <c r="B14" s="10" t="str">
        <f>AB8</f>
        <v>Blaar Coetzee</v>
      </c>
      <c r="C14" s="26"/>
      <c r="D14" s="50">
        <f>AH5</f>
        <v>0</v>
      </c>
      <c r="E14" s="54"/>
      <c r="F14" s="67" t="s">
        <v>6</v>
      </c>
      <c r="G14" s="51"/>
      <c r="H14" s="46"/>
      <c r="I14" s="50">
        <f>AH14</f>
        <v>0</v>
      </c>
      <c r="J14" s="54"/>
      <c r="K14" s="54" t="s">
        <v>6</v>
      </c>
      <c r="L14" s="67"/>
      <c r="M14" s="46"/>
      <c r="N14" s="55">
        <f>AK5</f>
        <v>0</v>
      </c>
      <c r="O14" s="54"/>
      <c r="P14" s="54" t="s">
        <v>6</v>
      </c>
      <c r="Q14" s="72"/>
      <c r="R14" s="46"/>
      <c r="S14" s="55">
        <f>AK17</f>
        <v>0</v>
      </c>
      <c r="T14" s="54"/>
      <c r="U14" s="54" t="s">
        <v>6</v>
      </c>
      <c r="V14" s="166"/>
      <c r="W14" s="46"/>
      <c r="X14" s="23"/>
      <c r="Y14" s="79"/>
      <c r="AA14" s="33">
        <f t="shared" si="0"/>
        <v>12</v>
      </c>
      <c r="AB14" s="162" t="s">
        <v>66</v>
      </c>
      <c r="AC14" s="162">
        <v>734669770</v>
      </c>
      <c r="AF14" s="80" t="s">
        <v>8</v>
      </c>
      <c r="AG14" s="80"/>
      <c r="AH14" s="80"/>
      <c r="AI14" s="80" t="s">
        <v>27</v>
      </c>
      <c r="AJ14" s="80"/>
      <c r="AK14" s="80"/>
    </row>
    <row r="15" spans="1:37" s="24" customFormat="1" ht="13.5" thickBot="1">
      <c r="A15" s="19"/>
      <c r="B15" s="20">
        <f>AC8</f>
        <v>827816917</v>
      </c>
      <c r="C15" s="21"/>
      <c r="D15" s="56" t="s">
        <v>13</v>
      </c>
      <c r="E15" s="59">
        <v>14</v>
      </c>
      <c r="F15" s="68" t="str">
        <f>B30</f>
        <v>Piet Jordaan</v>
      </c>
      <c r="G15" s="57">
        <v>0</v>
      </c>
      <c r="H15" s="46"/>
      <c r="I15" s="56" t="s">
        <v>8</v>
      </c>
      <c r="J15" s="59">
        <v>6</v>
      </c>
      <c r="K15" s="59" t="str">
        <f>IF(G25="","",IF(G25&gt;G27,F25,F27))</f>
        <v>Milan Radmanovic</v>
      </c>
      <c r="L15" s="68">
        <v>1</v>
      </c>
      <c r="M15" s="46"/>
      <c r="N15" s="59" t="s">
        <v>39</v>
      </c>
      <c r="O15" s="59">
        <v>8</v>
      </c>
      <c r="P15" s="59" t="str">
        <f>IF(L7="","",IF(L7&lt;L5,K7,K5))</f>
        <v>Brett Cousins</v>
      </c>
      <c r="Q15" s="68">
        <v>3</v>
      </c>
      <c r="R15" s="46"/>
      <c r="S15" s="59" t="s">
        <v>42</v>
      </c>
      <c r="T15" s="59">
        <v>6</v>
      </c>
      <c r="U15" s="59" t="str">
        <f>IF(Q17="","",IF(Q17&gt;Q19,P17,P19))</f>
        <v>Celumusa Malinga</v>
      </c>
      <c r="V15" s="68"/>
      <c r="W15" s="46"/>
      <c r="X15" s="23">
        <v>6</v>
      </c>
      <c r="Y15" s="46" t="str">
        <f>IF(V15="","",IF(V15&lt;V13,U15,U13))</f>
        <v/>
      </c>
      <c r="AA15" s="164">
        <f t="shared" si="0"/>
        <v>13</v>
      </c>
      <c r="AB15" s="165" t="s">
        <v>90</v>
      </c>
      <c r="AC15" s="165">
        <v>832272963</v>
      </c>
      <c r="AF15" s="80" t="s">
        <v>11</v>
      </c>
      <c r="AG15" s="80"/>
      <c r="AH15" s="80"/>
      <c r="AI15" s="80" t="s">
        <v>31</v>
      </c>
      <c r="AJ15" s="80"/>
      <c r="AK15" s="80"/>
    </row>
    <row r="16" spans="1:37" s="24" customFormat="1" ht="13.5" thickBot="1">
      <c r="A16" s="25">
        <v>7</v>
      </c>
      <c r="B16" s="10" t="str">
        <f>AB9</f>
        <v>Celumusa Malinga</v>
      </c>
      <c r="C16" s="26"/>
      <c r="D16" s="60"/>
      <c r="E16" s="60"/>
      <c r="F16" s="61"/>
      <c r="G16" s="60"/>
      <c r="H16" s="46"/>
      <c r="I16" s="60"/>
      <c r="J16" s="60"/>
      <c r="K16" s="60"/>
      <c r="L16" s="61"/>
      <c r="M16" s="46"/>
      <c r="N16" s="64"/>
      <c r="O16" s="60"/>
      <c r="P16" s="60"/>
      <c r="Q16" s="61"/>
      <c r="R16" s="46"/>
      <c r="S16" s="64"/>
      <c r="T16" s="60"/>
      <c r="U16" s="31"/>
      <c r="V16" s="61"/>
      <c r="W16" s="46"/>
      <c r="X16" s="23"/>
      <c r="Y16" s="79"/>
      <c r="AA16" s="33">
        <f t="shared" si="0"/>
        <v>14</v>
      </c>
      <c r="AB16" s="162" t="s">
        <v>67</v>
      </c>
      <c r="AC16" s="162">
        <v>824692233</v>
      </c>
      <c r="AF16" s="80" t="s">
        <v>14</v>
      </c>
      <c r="AG16" s="80"/>
      <c r="AH16" s="80"/>
      <c r="AI16" s="80" t="s">
        <v>41</v>
      </c>
      <c r="AJ16" s="80"/>
      <c r="AK16" s="80"/>
    </row>
    <row r="17" spans="1:37" s="24" customFormat="1" ht="13.5" thickBot="1">
      <c r="A17" s="19"/>
      <c r="B17" s="20">
        <f>AC9</f>
        <v>837771713</v>
      </c>
      <c r="C17" s="21"/>
      <c r="D17" s="42" t="str">
        <f>"Court "&amp;AG6</f>
        <v xml:space="preserve">Court </v>
      </c>
      <c r="E17" s="48">
        <v>4</v>
      </c>
      <c r="F17" s="65" t="str">
        <f>B10</f>
        <v>Giovanni Raffa</v>
      </c>
      <c r="G17" s="43">
        <v>3</v>
      </c>
      <c r="H17" s="46"/>
      <c r="I17" s="47" t="str">
        <f>"Court "&amp;AG15</f>
        <v xml:space="preserve">Court </v>
      </c>
      <c r="J17" s="48">
        <v>4</v>
      </c>
      <c r="K17" s="48" t="str">
        <f>IF(G17="","",IF(G17&gt;G19,F17,F19))</f>
        <v>Giovanni Raffa</v>
      </c>
      <c r="L17" s="65">
        <v>3</v>
      </c>
      <c r="M17" s="46"/>
      <c r="N17" s="47" t="str">
        <f>"Court "&amp;AJ6</f>
        <v xml:space="preserve">Court </v>
      </c>
      <c r="O17" s="48">
        <v>6</v>
      </c>
      <c r="P17" s="48" t="str">
        <f>IF(L15="","",IF(L15&lt;L13,K15,K13))</f>
        <v>Milan Radmanovic</v>
      </c>
      <c r="Q17" s="65">
        <v>0</v>
      </c>
      <c r="R17" s="46"/>
      <c r="S17" s="47" t="str">
        <f>"Court "&amp;AJ16</f>
        <v xml:space="preserve">Court </v>
      </c>
      <c r="T17" s="48">
        <v>7</v>
      </c>
      <c r="U17" s="48" t="str">
        <f>IF(Q19="","",IF(Q19&lt;Q17,P19,P17))</f>
        <v>Milan Radmanovic</v>
      </c>
      <c r="V17" s="65"/>
      <c r="W17" s="46"/>
      <c r="X17" s="23">
        <v>7</v>
      </c>
      <c r="Y17" s="46" t="str">
        <f>IF(V17="","",IF(V17&gt;V19,U17,U19))</f>
        <v/>
      </c>
      <c r="AA17" s="33">
        <f t="shared" si="0"/>
        <v>15</v>
      </c>
      <c r="AB17" s="162" t="s">
        <v>68</v>
      </c>
      <c r="AC17" s="162">
        <v>824471298</v>
      </c>
      <c r="AF17" s="80" t="s">
        <v>17</v>
      </c>
      <c r="AG17" s="80"/>
      <c r="AH17" s="80"/>
      <c r="AI17" s="80" t="s">
        <v>42</v>
      </c>
      <c r="AJ17" s="80"/>
      <c r="AK17" s="80"/>
    </row>
    <row r="18" spans="1:37" s="24" customFormat="1">
      <c r="A18" s="25">
        <v>8</v>
      </c>
      <c r="B18" s="10" t="str">
        <f>AB10</f>
        <v>Gielie du Toit</v>
      </c>
      <c r="C18" s="26"/>
      <c r="D18" s="50">
        <f>AH6</f>
        <v>0</v>
      </c>
      <c r="E18" s="54"/>
      <c r="F18" s="67" t="s">
        <v>6</v>
      </c>
      <c r="G18" s="51" t="s">
        <v>95</v>
      </c>
      <c r="H18" s="46"/>
      <c r="I18" s="50">
        <f>AH15</f>
        <v>0</v>
      </c>
      <c r="J18" s="54"/>
      <c r="K18" s="54" t="s">
        <v>6</v>
      </c>
      <c r="L18" s="67" t="s">
        <v>95</v>
      </c>
      <c r="M18" s="46"/>
      <c r="N18" s="55">
        <f>AK6</f>
        <v>0</v>
      </c>
      <c r="O18" s="54"/>
      <c r="P18" s="54" t="s">
        <v>6</v>
      </c>
      <c r="Q18" s="72"/>
      <c r="R18" s="46"/>
      <c r="S18" s="55">
        <f>AK16</f>
        <v>0</v>
      </c>
      <c r="T18" s="54"/>
      <c r="U18" s="54" t="s">
        <v>6</v>
      </c>
      <c r="V18" s="166"/>
      <c r="W18" s="46"/>
      <c r="X18" s="23"/>
      <c r="Y18" s="79"/>
      <c r="AA18" s="33">
        <f t="shared" si="0"/>
        <v>16</v>
      </c>
      <c r="AB18" s="162" t="s">
        <v>69</v>
      </c>
      <c r="AC18" s="162">
        <v>825774138</v>
      </c>
      <c r="AF18" s="80" t="s">
        <v>20</v>
      </c>
      <c r="AG18" s="80"/>
      <c r="AH18" s="80"/>
      <c r="AI18" s="80" t="s">
        <v>32</v>
      </c>
      <c r="AJ18" s="80"/>
      <c r="AK18" s="80"/>
    </row>
    <row r="19" spans="1:37" s="24" customFormat="1" ht="13.5" thickBot="1">
      <c r="A19" s="19"/>
      <c r="B19" s="20">
        <f>AC10</f>
        <v>844045890</v>
      </c>
      <c r="C19" s="21"/>
      <c r="D19" s="56" t="s">
        <v>16</v>
      </c>
      <c r="E19" s="59">
        <v>13</v>
      </c>
      <c r="F19" s="68" t="str">
        <f>B28</f>
        <v>Peter McLachlan</v>
      </c>
      <c r="G19" s="57">
        <v>0</v>
      </c>
      <c r="H19" s="46"/>
      <c r="I19" s="56" t="s">
        <v>11</v>
      </c>
      <c r="J19" s="59">
        <v>5</v>
      </c>
      <c r="K19" s="59" t="str">
        <f>IF(G21="","",IF(G21&gt;G23,F21,F23))</f>
        <v>Deon van den Bergh</v>
      </c>
      <c r="L19" s="68">
        <v>0</v>
      </c>
      <c r="M19" s="46"/>
      <c r="N19" s="59" t="s">
        <v>40</v>
      </c>
      <c r="O19" s="59">
        <v>7</v>
      </c>
      <c r="P19" s="59" t="str">
        <f>IF(L11="","",IF(L11&lt;L9,K11,K9))</f>
        <v>Celumusa Malinga</v>
      </c>
      <c r="Q19" s="68">
        <v>3</v>
      </c>
      <c r="R19" s="46"/>
      <c r="S19" s="59" t="s">
        <v>41</v>
      </c>
      <c r="T19" s="59">
        <v>8</v>
      </c>
      <c r="U19" s="59" t="str">
        <f>IF(Q15="","",IF(Q15&lt;Q13,P15,P13))</f>
        <v>Deon van den Bergh</v>
      </c>
      <c r="V19" s="68"/>
      <c r="W19" s="46"/>
      <c r="X19" s="23">
        <v>8</v>
      </c>
      <c r="Y19" s="46" t="str">
        <f>IF(V19="","",IF(V19&lt;V17,U19,U17))</f>
        <v/>
      </c>
      <c r="AA19" s="33"/>
      <c r="AF19" s="80" t="s">
        <v>23</v>
      </c>
      <c r="AG19" s="80"/>
      <c r="AH19" s="80"/>
      <c r="AI19" s="80" t="s">
        <v>28</v>
      </c>
      <c r="AJ19" s="80"/>
      <c r="AK19" s="80"/>
    </row>
    <row r="20" spans="1:37" s="24" customFormat="1" ht="13.5" thickBot="1">
      <c r="A20" s="25">
        <f>A18+1</f>
        <v>9</v>
      </c>
      <c r="B20" s="10" t="str">
        <f>AB11</f>
        <v>Brett Cousins</v>
      </c>
      <c r="C20" s="26"/>
      <c r="D20" s="60"/>
      <c r="E20" s="60"/>
      <c r="F20" s="61"/>
      <c r="G20" s="60"/>
      <c r="H20" s="46"/>
      <c r="I20" s="60"/>
      <c r="J20" s="60"/>
      <c r="K20" s="60"/>
      <c r="L20" s="61"/>
      <c r="M20" s="46"/>
      <c r="N20" s="64"/>
      <c r="O20" s="60"/>
      <c r="P20" s="60"/>
      <c r="Q20" s="61"/>
      <c r="R20" s="46"/>
      <c r="S20" s="64"/>
      <c r="T20" s="60"/>
      <c r="U20" s="60"/>
      <c r="V20" s="61"/>
      <c r="W20" s="46"/>
      <c r="X20" s="23"/>
      <c r="Y20" s="79"/>
      <c r="AA20" s="33"/>
    </row>
    <row r="21" spans="1:37" s="24" customFormat="1" ht="13.5" thickBot="1">
      <c r="A21" s="19"/>
      <c r="B21" s="20">
        <f>AC11</f>
        <v>847775625</v>
      </c>
      <c r="C21" s="21"/>
      <c r="D21" s="42" t="str">
        <f>"Court "&amp;AG7</f>
        <v xml:space="preserve">Court </v>
      </c>
      <c r="E21" s="48">
        <v>5</v>
      </c>
      <c r="F21" s="65" t="str">
        <f>B12</f>
        <v>Ralph du Toit</v>
      </c>
      <c r="G21" s="48">
        <v>0</v>
      </c>
      <c r="H21" s="46"/>
      <c r="I21" s="69" t="str">
        <f>"Court "&amp;AG16</f>
        <v xml:space="preserve">Court </v>
      </c>
      <c r="J21" s="48">
        <v>9</v>
      </c>
      <c r="K21" s="48" t="str">
        <f>IF(G35="","",IF(G35&lt;G33,F35,F33))</f>
        <v>Gielie du Toit</v>
      </c>
      <c r="L21" s="70">
        <v>3</v>
      </c>
      <c r="M21" s="46"/>
      <c r="N21" s="47" t="str">
        <f>"Court "&amp;AJ7</f>
        <v xml:space="preserve">Court </v>
      </c>
      <c r="O21" s="48">
        <v>9</v>
      </c>
      <c r="P21" s="48" t="str">
        <f>IF(L21="","",IF(L21&gt;L23,K21,K23))</f>
        <v>Gielie du Toit</v>
      </c>
      <c r="Q21" s="70">
        <v>0</v>
      </c>
      <c r="R21" s="46"/>
      <c r="S21" s="71" t="str">
        <f>"Court "&amp;AJ15</f>
        <v xml:space="preserve">Court </v>
      </c>
      <c r="T21" s="48">
        <v>9</v>
      </c>
      <c r="U21" s="48" t="str">
        <f>IF(Q21="","",IF(Q21&gt;Q23,P21,P23))</f>
        <v>Ralph du Toit</v>
      </c>
      <c r="V21" s="70">
        <v>0</v>
      </c>
      <c r="W21" s="46"/>
      <c r="X21" s="23">
        <v>9</v>
      </c>
      <c r="Y21" s="46" t="str">
        <f>IF(V21="","",IF(V21&gt;V23,U21,U23))</f>
        <v>Blaar Coetzee</v>
      </c>
      <c r="AA21" s="33"/>
      <c r="AI21" s="8"/>
    </row>
    <row r="22" spans="1:37" s="24" customFormat="1">
      <c r="A22" s="25">
        <f>A20+1</f>
        <v>10</v>
      </c>
      <c r="B22" s="10" t="str">
        <f>AB12</f>
        <v>Nico Prinsloo</v>
      </c>
      <c r="C22" s="26"/>
      <c r="D22" s="50">
        <f>AH7</f>
        <v>0</v>
      </c>
      <c r="E22" s="54"/>
      <c r="F22" s="67" t="s">
        <v>6</v>
      </c>
      <c r="G22" s="54" t="s">
        <v>95</v>
      </c>
      <c r="H22" s="46"/>
      <c r="I22" s="54">
        <f>AH16</f>
        <v>0</v>
      </c>
      <c r="J22" s="54"/>
      <c r="K22" s="54" t="s">
        <v>6</v>
      </c>
      <c r="L22" s="72"/>
      <c r="M22" s="46"/>
      <c r="N22" s="55">
        <f>AK7</f>
        <v>0</v>
      </c>
      <c r="O22" s="54"/>
      <c r="P22" s="54" t="s">
        <v>6</v>
      </c>
      <c r="Q22" s="72" t="s">
        <v>100</v>
      </c>
      <c r="R22" s="46"/>
      <c r="S22" s="54">
        <f>AK15</f>
        <v>0</v>
      </c>
      <c r="T22" s="54"/>
      <c r="U22" s="54" t="s">
        <v>6</v>
      </c>
      <c r="V22" s="72"/>
      <c r="W22" s="46"/>
      <c r="X22" s="23"/>
      <c r="Y22" s="79"/>
      <c r="AA22" s="33"/>
      <c r="AI22" s="8"/>
    </row>
    <row r="23" spans="1:37" s="24" customFormat="1" ht="13.5" thickBot="1">
      <c r="A23" s="19"/>
      <c r="B23" s="20">
        <f>AC12</f>
        <v>729068052</v>
      </c>
      <c r="C23" s="21"/>
      <c r="D23" s="56" t="s">
        <v>19</v>
      </c>
      <c r="E23" s="59">
        <v>12</v>
      </c>
      <c r="F23" s="68" t="str">
        <f>B26</f>
        <v>Deon van den Bergh</v>
      </c>
      <c r="G23" s="59">
        <v>3</v>
      </c>
      <c r="H23" s="46"/>
      <c r="I23" s="59" t="s">
        <v>14</v>
      </c>
      <c r="J23" s="59">
        <v>16</v>
      </c>
      <c r="K23" s="59" t="str">
        <f>IF(G7="","",IF(G7&lt;G5,F7,F5))</f>
        <v>Dean Morkel</v>
      </c>
      <c r="L23" s="73">
        <v>0</v>
      </c>
      <c r="M23" s="46"/>
      <c r="N23" s="59" t="s">
        <v>9</v>
      </c>
      <c r="O23" s="59">
        <v>12</v>
      </c>
      <c r="P23" s="59" t="str">
        <f>IF(L33="","",IF(L33&gt;L35,K33,K35))</f>
        <v>Ralph du Toit</v>
      </c>
      <c r="Q23" s="73">
        <v>3</v>
      </c>
      <c r="R23" s="46"/>
      <c r="S23" s="59" t="s">
        <v>31</v>
      </c>
      <c r="T23" s="59">
        <v>10</v>
      </c>
      <c r="U23" s="59" t="str">
        <f>IF(Q25="","",IF(Q25&gt;Q27,P25,P27))</f>
        <v>Blaar Coetzee</v>
      </c>
      <c r="V23" s="73">
        <v>3</v>
      </c>
      <c r="W23" s="46"/>
      <c r="X23" s="23">
        <v>10</v>
      </c>
      <c r="Y23" s="46" t="str">
        <f>IF(V23="","",IF(V23&lt;V21,U23,U21))</f>
        <v>Ralph du Toit</v>
      </c>
      <c r="AA23" s="33"/>
      <c r="AI23" s="8"/>
    </row>
    <row r="24" spans="1:37" s="24" customFormat="1" ht="13.5" thickBot="1">
      <c r="A24" s="25">
        <f>A22+1</f>
        <v>11</v>
      </c>
      <c r="B24" s="10" t="str">
        <f>AB13</f>
        <v>Milan Radmanovic</v>
      </c>
      <c r="C24" s="26"/>
      <c r="D24" s="60"/>
      <c r="E24" s="60"/>
      <c r="F24" s="61"/>
      <c r="G24" s="60"/>
      <c r="H24" s="46"/>
      <c r="I24" s="60"/>
      <c r="J24" s="60"/>
      <c r="K24" s="60"/>
      <c r="L24" s="61"/>
      <c r="M24" s="46"/>
      <c r="N24" s="64"/>
      <c r="O24" s="60"/>
      <c r="P24" s="60"/>
      <c r="Q24" s="61"/>
      <c r="R24" s="46"/>
      <c r="S24" s="64"/>
      <c r="T24" s="60"/>
      <c r="U24" s="60"/>
      <c r="V24" s="61"/>
      <c r="W24" s="46"/>
      <c r="X24" s="23"/>
      <c r="Y24" s="79"/>
      <c r="AA24" s="33"/>
      <c r="AI24" s="8"/>
    </row>
    <row r="25" spans="1:37" s="24" customFormat="1" ht="13.5" thickBot="1">
      <c r="A25" s="19"/>
      <c r="B25" s="20">
        <f>AC13</f>
        <v>824161279</v>
      </c>
      <c r="C25" s="21"/>
      <c r="D25" s="42" t="str">
        <f>"Court "&amp;AG8</f>
        <v xml:space="preserve">Court </v>
      </c>
      <c r="E25" s="48">
        <v>6</v>
      </c>
      <c r="F25" s="65" t="str">
        <f>B14</f>
        <v>Blaar Coetzee</v>
      </c>
      <c r="G25" s="48">
        <v>0</v>
      </c>
      <c r="H25" s="46"/>
      <c r="I25" s="69" t="str">
        <f>"Court "&amp;AG17</f>
        <v xml:space="preserve">Court </v>
      </c>
      <c r="J25" s="48">
        <v>10</v>
      </c>
      <c r="K25" s="48" t="str">
        <f>IF(G31="","",IF(G31&lt;G29,F31,F29))</f>
        <v>Nico Prinsloo</v>
      </c>
      <c r="L25" s="70">
        <v>2</v>
      </c>
      <c r="M25" s="46"/>
      <c r="N25" s="71" t="str">
        <f>"Court "&amp;AJ8</f>
        <v xml:space="preserve">Court </v>
      </c>
      <c r="O25" s="48">
        <v>10</v>
      </c>
      <c r="P25" s="48" t="str">
        <f>IF(L25="","",IF(L25&gt;L27,K25,K27))</f>
        <v>Grant Williams</v>
      </c>
      <c r="Q25" s="70">
        <v>1</v>
      </c>
      <c r="R25" s="46"/>
      <c r="S25" s="71" t="str">
        <f>"Court "&amp;AJ14</f>
        <v xml:space="preserve">Court </v>
      </c>
      <c r="T25" s="48">
        <v>11</v>
      </c>
      <c r="U25" s="48" t="str">
        <f>IF(Q27="","",IF(Q27&lt;Q25,P27,P25))</f>
        <v>Grant Williams</v>
      </c>
      <c r="V25" s="70">
        <v>3</v>
      </c>
      <c r="W25" s="46"/>
      <c r="X25" s="23">
        <v>11</v>
      </c>
      <c r="Y25" s="46" t="str">
        <f>IF(V25="","",IF(V25&gt;V27,U25,U27))</f>
        <v>Grant Williams</v>
      </c>
      <c r="AA25" s="33"/>
      <c r="AI25" s="8"/>
    </row>
    <row r="26" spans="1:37" s="24" customFormat="1">
      <c r="A26" s="25">
        <f>A24+1</f>
        <v>12</v>
      </c>
      <c r="B26" s="10" t="str">
        <f>AB14</f>
        <v>Deon van den Bergh</v>
      </c>
      <c r="C26" s="26"/>
      <c r="D26" s="50">
        <f>AH8</f>
        <v>0</v>
      </c>
      <c r="E26" s="54"/>
      <c r="F26" s="67" t="s">
        <v>6</v>
      </c>
      <c r="G26" s="54"/>
      <c r="H26" s="46"/>
      <c r="I26" s="54">
        <f>AH17</f>
        <v>0</v>
      </c>
      <c r="J26" s="54"/>
      <c r="K26" s="54" t="s">
        <v>6</v>
      </c>
      <c r="L26" s="72"/>
      <c r="M26" s="46"/>
      <c r="N26" s="54">
        <f>AK8</f>
        <v>0</v>
      </c>
      <c r="O26" s="54"/>
      <c r="P26" s="54" t="s">
        <v>6</v>
      </c>
      <c r="Q26" s="72"/>
      <c r="R26" s="46"/>
      <c r="S26" s="54">
        <f>AK14</f>
        <v>0</v>
      </c>
      <c r="T26" s="54"/>
      <c r="U26" s="54" t="s">
        <v>6</v>
      </c>
      <c r="V26" s="72" t="s">
        <v>100</v>
      </c>
      <c r="W26" s="46"/>
      <c r="X26" s="23"/>
      <c r="Y26" s="79"/>
      <c r="AA26" s="33"/>
      <c r="AI26" s="8"/>
    </row>
    <row r="27" spans="1:37" s="24" customFormat="1" ht="13.5" thickBot="1">
      <c r="A27" s="19"/>
      <c r="B27" s="20">
        <f>AC14</f>
        <v>734669770</v>
      </c>
      <c r="C27" s="21"/>
      <c r="D27" s="56" t="s">
        <v>22</v>
      </c>
      <c r="E27" s="59">
        <v>11</v>
      </c>
      <c r="F27" s="68" t="str">
        <f>B24</f>
        <v>Milan Radmanovic</v>
      </c>
      <c r="G27" s="59">
        <v>3</v>
      </c>
      <c r="H27" s="46"/>
      <c r="I27" s="59" t="s">
        <v>17</v>
      </c>
      <c r="J27" s="59">
        <v>15</v>
      </c>
      <c r="K27" s="59" t="str">
        <f>IF(G11="","",IF(G11&lt;G9,F11,F9))</f>
        <v>Grant Williams</v>
      </c>
      <c r="L27" s="73">
        <v>3</v>
      </c>
      <c r="M27" s="46"/>
      <c r="N27" s="59" t="s">
        <v>12</v>
      </c>
      <c r="O27" s="59">
        <v>11</v>
      </c>
      <c r="P27" s="59" t="str">
        <f>IF(L29="","",IF(L29&gt;L31,K29,K31))</f>
        <v>Blaar Coetzee</v>
      </c>
      <c r="Q27" s="73">
        <v>3</v>
      </c>
      <c r="R27" s="46"/>
      <c r="S27" s="59" t="s">
        <v>27</v>
      </c>
      <c r="T27" s="59">
        <v>12</v>
      </c>
      <c r="U27" s="59" t="str">
        <f>IF(Q23="","",IF(Q23&lt;Q21,P23,P21))</f>
        <v>Gielie du Toit</v>
      </c>
      <c r="V27" s="73">
        <v>0</v>
      </c>
      <c r="W27" s="46"/>
      <c r="X27" s="23">
        <v>12</v>
      </c>
      <c r="Y27" s="46" t="str">
        <f>IF(V27="","",IF(V27&lt;V25,U27,U25))</f>
        <v>Gielie du Toit</v>
      </c>
      <c r="AA27" s="33"/>
      <c r="AI27" s="8"/>
    </row>
    <row r="28" spans="1:37" s="24" customFormat="1" ht="13.5" thickBot="1">
      <c r="A28" s="25">
        <f>A26+1</f>
        <v>13</v>
      </c>
      <c r="B28" s="10" t="str">
        <f>AB15</f>
        <v>Peter McLachlan</v>
      </c>
      <c r="C28" s="26"/>
      <c r="D28" s="60"/>
      <c r="E28" s="60"/>
      <c r="F28" s="61"/>
      <c r="G28" s="60"/>
      <c r="H28" s="46"/>
      <c r="I28" s="60"/>
      <c r="J28" s="60"/>
      <c r="K28" s="60"/>
      <c r="L28" s="61"/>
      <c r="M28" s="46"/>
      <c r="N28" s="64"/>
      <c r="O28" s="60"/>
      <c r="P28" s="60"/>
      <c r="Q28" s="61"/>
      <c r="R28" s="46"/>
      <c r="S28" s="64"/>
      <c r="T28" s="60"/>
      <c r="U28" s="60"/>
      <c r="V28" s="61"/>
      <c r="W28" s="46"/>
      <c r="X28" s="23"/>
      <c r="Y28" s="79"/>
      <c r="AA28" s="33"/>
      <c r="AI28" s="8"/>
    </row>
    <row r="29" spans="1:37" s="24" customFormat="1" ht="13.5" thickBot="1">
      <c r="A29" s="19"/>
      <c r="B29" s="20">
        <f>AC15</f>
        <v>832272963</v>
      </c>
      <c r="C29" s="21"/>
      <c r="D29" s="42" t="str">
        <f>"Court "&amp;AG9</f>
        <v xml:space="preserve">Court </v>
      </c>
      <c r="E29" s="48">
        <v>7</v>
      </c>
      <c r="F29" s="65" t="str">
        <f>B16</f>
        <v>Celumusa Malinga</v>
      </c>
      <c r="G29" s="43">
        <v>3</v>
      </c>
      <c r="H29" s="46"/>
      <c r="I29" s="74" t="str">
        <f>"Court "&amp;AG18</f>
        <v xml:space="preserve">Court </v>
      </c>
      <c r="J29" s="48">
        <v>11</v>
      </c>
      <c r="K29" s="48" t="str">
        <f>IF(G27="","",IF(G27&lt;G25,F27,F25))</f>
        <v>Blaar Coetzee</v>
      </c>
      <c r="L29" s="65">
        <v>3</v>
      </c>
      <c r="M29" s="46"/>
      <c r="N29" s="71" t="str">
        <f>"Court "&amp;AJ9</f>
        <v xml:space="preserve">Court </v>
      </c>
      <c r="O29" s="48">
        <v>13</v>
      </c>
      <c r="P29" s="48" t="str">
        <f>IF(L35="","",IF(L35&lt;L33,K35,K33))</f>
        <v>Peter McLachlan</v>
      </c>
      <c r="Q29" s="65">
        <v>0</v>
      </c>
      <c r="R29" s="46"/>
      <c r="S29" s="71" t="str">
        <f>"Court "&amp;AJ13</f>
        <v xml:space="preserve">Court </v>
      </c>
      <c r="T29" s="48">
        <v>13</v>
      </c>
      <c r="U29" s="48" t="str">
        <f>IF(Q29="","",IF(Q29&gt;Q31,P29,P31))</f>
        <v>Dean Morkel</v>
      </c>
      <c r="V29" s="65">
        <v>3</v>
      </c>
      <c r="W29" s="46"/>
      <c r="X29" s="23">
        <v>13</v>
      </c>
      <c r="Y29" s="46" t="str">
        <f>IF(V29="","",IF(V29&gt;V31,U29,U31))</f>
        <v>Dean Morkel</v>
      </c>
      <c r="AA29" s="33"/>
      <c r="AI29" s="8"/>
    </row>
    <row r="30" spans="1:37" s="24" customFormat="1">
      <c r="A30" s="25">
        <f>A28+1</f>
        <v>14</v>
      </c>
      <c r="B30" s="10" t="str">
        <f>AB16</f>
        <v>Piet Jordaan</v>
      </c>
      <c r="C30" s="26"/>
      <c r="D30" s="50">
        <f>AH9</f>
        <v>0</v>
      </c>
      <c r="E30" s="54"/>
      <c r="F30" s="67" t="s">
        <v>6</v>
      </c>
      <c r="G30" s="51"/>
      <c r="H30" s="46"/>
      <c r="I30" s="75">
        <f>AH18</f>
        <v>0</v>
      </c>
      <c r="J30" s="54"/>
      <c r="K30" s="54" t="s">
        <v>6</v>
      </c>
      <c r="L30" s="67"/>
      <c r="M30" s="46"/>
      <c r="N30" s="54">
        <f>AK9</f>
        <v>0</v>
      </c>
      <c r="O30" s="54"/>
      <c r="P30" s="54" t="s">
        <v>6</v>
      </c>
      <c r="Q30" s="67" t="s">
        <v>100</v>
      </c>
      <c r="R30" s="46"/>
      <c r="S30" s="54">
        <f>AK13</f>
        <v>0</v>
      </c>
      <c r="T30" s="54"/>
      <c r="U30" s="54" t="s">
        <v>6</v>
      </c>
      <c r="V30" s="67"/>
      <c r="W30" s="46"/>
      <c r="X30" s="23"/>
      <c r="Y30" s="79"/>
      <c r="AA30" s="33"/>
      <c r="AI30" s="8"/>
    </row>
    <row r="31" spans="1:37" s="24" customFormat="1" ht="13.5" thickBot="1">
      <c r="A31" s="19"/>
      <c r="B31" s="20">
        <f>AC16</f>
        <v>824692233</v>
      </c>
      <c r="C31" s="21"/>
      <c r="D31" s="56" t="s">
        <v>25</v>
      </c>
      <c r="E31" s="59">
        <v>10</v>
      </c>
      <c r="F31" s="68" t="str">
        <f>B22</f>
        <v>Nico Prinsloo</v>
      </c>
      <c r="G31" s="57">
        <v>2</v>
      </c>
      <c r="H31" s="46"/>
      <c r="I31" s="76" t="s">
        <v>20</v>
      </c>
      <c r="J31" s="59">
        <v>14</v>
      </c>
      <c r="K31" s="59" t="str">
        <f>IF(G15="","",IF(G15&lt;G13,F15,F13))</f>
        <v>Piet Jordaan</v>
      </c>
      <c r="L31" s="68">
        <v>2</v>
      </c>
      <c r="M31" s="46"/>
      <c r="N31" s="59" t="s">
        <v>15</v>
      </c>
      <c r="O31" s="59">
        <v>16</v>
      </c>
      <c r="P31" s="59" t="str">
        <f>IF(L23="","",IF(L23&lt;L21,K23,K21))</f>
        <v>Dean Morkel</v>
      </c>
      <c r="Q31" s="68">
        <v>3</v>
      </c>
      <c r="R31" s="46"/>
      <c r="S31" s="59" t="s">
        <v>24</v>
      </c>
      <c r="T31" s="59">
        <v>14</v>
      </c>
      <c r="U31" s="59" t="str">
        <f>IF(Q33="","",IF(Q33&gt;Q35,P33,P35))</f>
        <v>Piet Jordaan</v>
      </c>
      <c r="V31" s="68">
        <v>1</v>
      </c>
      <c r="W31" s="46"/>
      <c r="X31" s="23">
        <v>14</v>
      </c>
      <c r="Y31" s="46" t="str">
        <f>IF(V31="","",IF(V31&lt;V29,U31,U29))</f>
        <v>Piet Jordaan</v>
      </c>
      <c r="AA31" s="33"/>
      <c r="AI31" s="8"/>
    </row>
    <row r="32" spans="1:37" s="24" customFormat="1" ht="13.5" thickBot="1">
      <c r="A32" s="25">
        <f>A30+1</f>
        <v>15</v>
      </c>
      <c r="B32" s="10" t="str">
        <f>AB17</f>
        <v>Grant Williams</v>
      </c>
      <c r="C32" s="26"/>
      <c r="D32" s="60"/>
      <c r="E32" s="60"/>
      <c r="F32" s="61"/>
      <c r="G32" s="60"/>
      <c r="H32" s="46"/>
      <c r="I32" s="60"/>
      <c r="J32" s="60"/>
      <c r="K32" s="60"/>
      <c r="L32" s="61"/>
      <c r="M32" s="46"/>
      <c r="N32" s="64"/>
      <c r="O32" s="60"/>
      <c r="P32" s="60"/>
      <c r="Q32" s="61"/>
      <c r="R32" s="46"/>
      <c r="S32" s="64"/>
      <c r="T32" s="60"/>
      <c r="U32" s="60"/>
      <c r="V32" s="61"/>
      <c r="W32" s="46"/>
      <c r="X32" s="23"/>
      <c r="Y32" s="79"/>
      <c r="AA32" s="33"/>
      <c r="AI32" s="8"/>
    </row>
    <row r="33" spans="1:35" s="24" customFormat="1" ht="13.5" thickBot="1">
      <c r="A33" s="19"/>
      <c r="B33" s="20">
        <f>AC17</f>
        <v>824471298</v>
      </c>
      <c r="C33" s="21"/>
      <c r="D33" s="42" t="str">
        <f>"Court "&amp;AG10</f>
        <v xml:space="preserve">Court </v>
      </c>
      <c r="E33" s="48">
        <v>8</v>
      </c>
      <c r="F33" s="65" t="str">
        <f>B18</f>
        <v>Gielie du Toit</v>
      </c>
      <c r="G33" s="43">
        <v>2</v>
      </c>
      <c r="H33" s="46"/>
      <c r="I33" s="47" t="str">
        <f>"Court "&amp;AG19</f>
        <v xml:space="preserve">Court </v>
      </c>
      <c r="J33" s="48">
        <v>12</v>
      </c>
      <c r="K33" s="48" t="str">
        <f>IF(G23="","",IF(G23&lt;G21,F23,F21))</f>
        <v>Ralph du Toit</v>
      </c>
      <c r="L33" s="65">
        <v>3</v>
      </c>
      <c r="M33" s="46"/>
      <c r="N33" s="71" t="str">
        <f>"Court "&amp;AJ10</f>
        <v xml:space="preserve">Court </v>
      </c>
      <c r="O33" s="48">
        <v>14</v>
      </c>
      <c r="P33" s="48" t="str">
        <f>IF(L31="","",IF(L31&lt;L29,K31,K29))</f>
        <v>Piet Jordaan</v>
      </c>
      <c r="Q33" s="65">
        <v>3</v>
      </c>
      <c r="R33" s="46"/>
      <c r="S33" s="71" t="str">
        <f>"Court "&amp;AJ12</f>
        <v xml:space="preserve">Court </v>
      </c>
      <c r="T33" s="48">
        <v>15</v>
      </c>
      <c r="U33" s="48" t="str">
        <f>IF(Q35="","",IF(Q35&lt;Q33,P35,P33))</f>
        <v>Nico Prinsloo</v>
      </c>
      <c r="V33" s="65">
        <v>3</v>
      </c>
      <c r="W33" s="46"/>
      <c r="X33" s="23">
        <v>15</v>
      </c>
      <c r="Y33" s="46" t="str">
        <f>IF(V33="","",IF(V33&gt;V35,U33,U35))</f>
        <v>Nico Prinsloo</v>
      </c>
      <c r="AA33" s="33"/>
      <c r="AI33" s="8"/>
    </row>
    <row r="34" spans="1:35" s="24" customFormat="1">
      <c r="A34" s="25">
        <f>A32+1</f>
        <v>16</v>
      </c>
      <c r="B34" s="10" t="str">
        <f>AB18</f>
        <v>Dean Morkel</v>
      </c>
      <c r="C34" s="26"/>
      <c r="D34" s="50">
        <f>AH10</f>
        <v>0</v>
      </c>
      <c r="E34" s="54"/>
      <c r="F34" s="67" t="s">
        <v>6</v>
      </c>
      <c r="G34" s="51"/>
      <c r="H34" s="46"/>
      <c r="I34" s="50">
        <f>AH19</f>
        <v>0</v>
      </c>
      <c r="J34" s="54"/>
      <c r="K34" s="54" t="s">
        <v>6</v>
      </c>
      <c r="L34" s="67" t="s">
        <v>95</v>
      </c>
      <c r="M34" s="46"/>
      <c r="N34" s="54">
        <f>AK10</f>
        <v>0</v>
      </c>
      <c r="O34" s="54"/>
      <c r="P34" s="54" t="s">
        <v>6</v>
      </c>
      <c r="Q34" s="67"/>
      <c r="R34" s="46"/>
      <c r="S34" s="54">
        <f>AK12</f>
        <v>0</v>
      </c>
      <c r="T34" s="54"/>
      <c r="U34" s="54" t="s">
        <v>6</v>
      </c>
      <c r="V34" s="67" t="s">
        <v>100</v>
      </c>
      <c r="W34" s="46"/>
      <c r="X34" s="23"/>
      <c r="Y34" s="79"/>
      <c r="AA34" s="33"/>
      <c r="AI34" s="8"/>
    </row>
    <row r="35" spans="1:35" s="24" customFormat="1" ht="13.5" thickBot="1">
      <c r="A35" s="19"/>
      <c r="B35" s="20">
        <f>AC18</f>
        <v>825774138</v>
      </c>
      <c r="C35" s="28"/>
      <c r="D35" s="56" t="s">
        <v>29</v>
      </c>
      <c r="E35" s="59">
        <v>9</v>
      </c>
      <c r="F35" s="68" t="str">
        <f>B20</f>
        <v>Brett Cousins</v>
      </c>
      <c r="G35" s="57">
        <v>3</v>
      </c>
      <c r="H35" s="77"/>
      <c r="I35" s="76" t="s">
        <v>23</v>
      </c>
      <c r="J35" s="59">
        <v>13</v>
      </c>
      <c r="K35" s="59" t="str">
        <f>IF(G19="","",IF(G19&lt;G17,F19,F17))</f>
        <v>Peter McLachlan</v>
      </c>
      <c r="L35" s="68">
        <v>0</v>
      </c>
      <c r="M35" s="77"/>
      <c r="N35" s="59" t="s">
        <v>18</v>
      </c>
      <c r="O35" s="59">
        <v>15</v>
      </c>
      <c r="P35" s="59" t="str">
        <f>IF(L27="","",IF(L27&lt;L25,K27,K25))</f>
        <v>Nico Prinsloo</v>
      </c>
      <c r="Q35" s="68">
        <v>2</v>
      </c>
      <c r="R35" s="77"/>
      <c r="S35" s="59" t="s">
        <v>21</v>
      </c>
      <c r="T35" s="59">
        <v>16</v>
      </c>
      <c r="U35" s="59" t="str">
        <f>IF(Q31="","",IF(Q31&lt;Q29,P31,P29))</f>
        <v>Peter McLachlan</v>
      </c>
      <c r="V35" s="68">
        <v>0</v>
      </c>
      <c r="W35" s="77"/>
      <c r="X35" s="78">
        <v>16</v>
      </c>
      <c r="Y35" s="77" t="str">
        <f>IF(V35="","",IF(V35&lt;V33,U35,U33))</f>
        <v>Peter McLachlan</v>
      </c>
      <c r="AA35" s="33"/>
      <c r="AI35" s="8"/>
    </row>
    <row r="36" spans="1:35" s="24" customFormat="1" ht="19.5" customHeight="1">
      <c r="A36" s="29"/>
      <c r="B36" s="30"/>
      <c r="C36" s="31"/>
      <c r="D36" s="32"/>
      <c r="E36" s="32"/>
      <c r="H36" s="31"/>
      <c r="I36" s="33"/>
      <c r="J36" s="33"/>
      <c r="N36" s="33"/>
      <c r="O36" s="33"/>
      <c r="S36" s="33"/>
      <c r="T36" s="34"/>
      <c r="X36" s="33"/>
      <c r="AA36" s="33"/>
      <c r="AI36" s="8"/>
    </row>
  </sheetData>
  <mergeCells count="9">
    <mergeCell ref="X2:Y3"/>
    <mergeCell ref="A1:B3"/>
    <mergeCell ref="E1:K1"/>
    <mergeCell ref="L1:M1"/>
    <mergeCell ref="N1:V1"/>
    <mergeCell ref="D2:G3"/>
    <mergeCell ref="I2:L3"/>
    <mergeCell ref="N2:Q3"/>
    <mergeCell ref="S2:V3"/>
  </mergeCells>
  <printOptions horizontalCentered="1"/>
  <pageMargins left="0.23622047244094491" right="0.27559055118110237" top="0.98425196850393704" bottom="0.98425196850393704" header="0.51181102362204722" footer="0.51181102362204722"/>
  <pageSetup paperSize="8" orientation="landscape" r:id="rId1"/>
  <headerFooter alignWithMargins="0"/>
  <colBreaks count="2" manualBreakCount="2">
    <brk id="7" max="1048575" man="1"/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abSelected="1" topLeftCell="C1" zoomScaleNormal="100" workbookViewId="0">
      <selection activeCell="V7" sqref="V7"/>
    </sheetView>
  </sheetViews>
  <sheetFormatPr defaultRowHeight="12.75"/>
  <cols>
    <col min="1" max="1" width="2.7109375" style="35" bestFit="1" customWidth="1"/>
    <col min="2" max="2" width="18.28515625" style="30" customWidth="1"/>
    <col min="3" max="3" width="3.5703125" style="36" customWidth="1"/>
    <col min="4" max="4" width="9.42578125" style="32" customWidth="1"/>
    <col min="5" max="5" width="4.7109375" style="82" customWidth="1"/>
    <col min="6" max="6" width="16.85546875" style="31" bestFit="1" customWidth="1"/>
    <col min="7" max="7" width="7" style="36" customWidth="1"/>
    <col min="8" max="8" width="4.7109375" style="36" customWidth="1"/>
    <col min="9" max="9" width="8" style="32" customWidth="1"/>
    <col min="10" max="10" width="4.140625" style="82" customWidth="1"/>
    <col min="11" max="11" width="16.85546875" style="36" bestFit="1" customWidth="1"/>
    <col min="12" max="12" width="7" style="36" customWidth="1"/>
    <col min="13" max="13" width="5.5703125" style="36" customWidth="1"/>
    <col min="14" max="14" width="8" style="32" customWidth="1"/>
    <col min="15" max="15" width="4.140625" style="82" customWidth="1"/>
    <col min="16" max="16" width="16.85546875" style="36" bestFit="1" customWidth="1"/>
    <col min="17" max="17" width="7" style="36" customWidth="1"/>
    <col min="18" max="18" width="4.140625" style="36" customWidth="1"/>
    <col min="19" max="19" width="8" style="32" customWidth="1"/>
    <col min="20" max="20" width="4.140625" style="82" customWidth="1"/>
    <col min="21" max="21" width="16.85546875" style="36" bestFit="1" customWidth="1"/>
    <col min="22" max="22" width="6.140625" style="36" customWidth="1"/>
    <col min="23" max="23" width="4.140625" style="36" customWidth="1"/>
    <col min="24" max="24" width="2.7109375" style="82" bestFit="1" customWidth="1"/>
    <col min="25" max="25" width="17.42578125" style="36" customWidth="1"/>
    <col min="26" max="26" width="9.140625" style="36"/>
    <col min="27" max="27" width="3" style="82" bestFit="1" customWidth="1"/>
    <col min="28" max="28" width="22.7109375" style="36" bestFit="1" customWidth="1"/>
    <col min="29" max="29" width="10" style="36" bestFit="1" customWidth="1"/>
    <col min="30" max="16384" width="9.140625" style="36"/>
  </cols>
  <sheetData>
    <row r="1" spans="1:37" s="3" customFormat="1" ht="23.25" customHeight="1" thickBot="1">
      <c r="A1" s="171" t="s">
        <v>0</v>
      </c>
      <c r="B1" s="172"/>
      <c r="C1" s="1"/>
      <c r="D1" s="38" t="s">
        <v>1</v>
      </c>
      <c r="E1" s="177" t="s">
        <v>50</v>
      </c>
      <c r="F1" s="178"/>
      <c r="G1" s="178"/>
      <c r="H1" s="178"/>
      <c r="I1" s="178"/>
      <c r="J1" s="178"/>
      <c r="K1" s="179"/>
      <c r="L1" s="180" t="s">
        <v>36</v>
      </c>
      <c r="M1" s="181"/>
      <c r="N1" s="180" t="s">
        <v>51</v>
      </c>
      <c r="O1" s="182"/>
      <c r="P1" s="182"/>
      <c r="Q1" s="182"/>
      <c r="R1" s="182"/>
      <c r="S1" s="182"/>
      <c r="T1" s="182"/>
      <c r="U1" s="182"/>
      <c r="V1" s="181"/>
      <c r="W1" s="146"/>
      <c r="X1" s="2"/>
      <c r="Y1" s="145" t="s">
        <v>52</v>
      </c>
      <c r="AA1" s="40" t="s">
        <v>35</v>
      </c>
      <c r="AB1" s="41" t="s">
        <v>33</v>
      </c>
      <c r="AC1" s="41" t="s">
        <v>34</v>
      </c>
      <c r="AF1" s="3" t="s">
        <v>43</v>
      </c>
    </row>
    <row r="2" spans="1:37" s="3" customFormat="1" ht="16.5" customHeight="1">
      <c r="A2" s="173"/>
      <c r="B2" s="174"/>
      <c r="C2" s="4"/>
      <c r="D2" s="183" t="s">
        <v>99</v>
      </c>
      <c r="E2" s="183"/>
      <c r="F2" s="183"/>
      <c r="G2" s="183"/>
      <c r="H2" s="5"/>
      <c r="I2" s="183" t="s">
        <v>96</v>
      </c>
      <c r="J2" s="183"/>
      <c r="K2" s="183"/>
      <c r="L2" s="185"/>
      <c r="M2" s="5"/>
      <c r="N2" s="187" t="s">
        <v>98</v>
      </c>
      <c r="O2" s="183"/>
      <c r="P2" s="183"/>
      <c r="Q2" s="185"/>
      <c r="R2" s="5"/>
      <c r="S2" s="187" t="s">
        <v>97</v>
      </c>
      <c r="T2" s="183"/>
      <c r="U2" s="183"/>
      <c r="V2" s="185"/>
      <c r="W2" s="5"/>
      <c r="X2" s="169" t="s">
        <v>2</v>
      </c>
      <c r="Y2" s="170"/>
      <c r="AA2" s="33"/>
      <c r="AF2" s="81" t="s">
        <v>44</v>
      </c>
      <c r="AG2" s="81" t="s">
        <v>45</v>
      </c>
      <c r="AH2" s="81" t="s">
        <v>3</v>
      </c>
      <c r="AI2" s="81" t="s">
        <v>47</v>
      </c>
      <c r="AJ2" s="81" t="s">
        <v>45</v>
      </c>
      <c r="AK2" s="81" t="s">
        <v>3</v>
      </c>
    </row>
    <row r="3" spans="1:37" s="8" customFormat="1" ht="13.5" thickBot="1">
      <c r="A3" s="175"/>
      <c r="B3" s="176"/>
      <c r="C3" s="6"/>
      <c r="D3" s="184"/>
      <c r="E3" s="184"/>
      <c r="F3" s="184"/>
      <c r="G3" s="184"/>
      <c r="H3" s="7"/>
      <c r="I3" s="184"/>
      <c r="J3" s="184"/>
      <c r="K3" s="184"/>
      <c r="L3" s="186"/>
      <c r="M3" s="7"/>
      <c r="N3" s="188"/>
      <c r="O3" s="184"/>
      <c r="P3" s="184"/>
      <c r="Q3" s="186"/>
      <c r="R3" s="7"/>
      <c r="S3" s="188"/>
      <c r="T3" s="184"/>
      <c r="U3" s="184"/>
      <c r="V3" s="186"/>
      <c r="W3" s="7"/>
      <c r="X3" s="169"/>
      <c r="Y3" s="170"/>
      <c r="AA3" s="33">
        <v>1</v>
      </c>
      <c r="AB3" s="162" t="s">
        <v>94</v>
      </c>
      <c r="AC3" s="162">
        <v>826523128</v>
      </c>
      <c r="AF3" s="80" t="s">
        <v>7</v>
      </c>
      <c r="AG3" s="80"/>
      <c r="AH3" s="80"/>
      <c r="AI3" s="80" t="s">
        <v>26</v>
      </c>
      <c r="AJ3" s="80"/>
      <c r="AK3" s="80"/>
    </row>
    <row r="4" spans="1:37" s="8" customFormat="1" ht="13.5" thickBot="1">
      <c r="A4" s="9">
        <v>1</v>
      </c>
      <c r="B4" s="10" t="str">
        <f>AB3</f>
        <v>Pete Howarth</v>
      </c>
      <c r="C4" s="11"/>
      <c r="D4" s="12" t="s">
        <v>3</v>
      </c>
      <c r="E4" s="13"/>
      <c r="F4" s="14" t="s">
        <v>4</v>
      </c>
      <c r="G4" s="15" t="s">
        <v>5</v>
      </c>
      <c r="H4" s="16"/>
      <c r="I4" s="12" t="s">
        <v>3</v>
      </c>
      <c r="J4" s="13"/>
      <c r="K4" s="39" t="s">
        <v>4</v>
      </c>
      <c r="L4" s="14" t="s">
        <v>5</v>
      </c>
      <c r="M4" s="16"/>
      <c r="N4" s="17" t="s">
        <v>3</v>
      </c>
      <c r="O4" s="13"/>
      <c r="P4" s="13" t="s">
        <v>4</v>
      </c>
      <c r="Q4" s="14" t="s">
        <v>5</v>
      </c>
      <c r="R4" s="16"/>
      <c r="S4" s="17" t="s">
        <v>3</v>
      </c>
      <c r="T4" s="13"/>
      <c r="U4" s="13" t="s">
        <v>4</v>
      </c>
      <c r="V4" s="14" t="s">
        <v>5</v>
      </c>
      <c r="W4" s="16"/>
      <c r="X4" s="18"/>
      <c r="Y4" s="18"/>
      <c r="AA4" s="33">
        <v>2</v>
      </c>
      <c r="AB4" s="163" t="s">
        <v>91</v>
      </c>
      <c r="AC4" s="162">
        <v>795005680</v>
      </c>
      <c r="AF4" s="80" t="s">
        <v>10</v>
      </c>
      <c r="AG4" s="80"/>
      <c r="AH4" s="80"/>
      <c r="AI4" s="80" t="s">
        <v>30</v>
      </c>
      <c r="AJ4" s="80"/>
      <c r="AK4" s="80"/>
    </row>
    <row r="5" spans="1:37" s="24" customFormat="1" ht="14.25" customHeight="1" thickBot="1">
      <c r="A5" s="19"/>
      <c r="B5" s="20">
        <f>AC3</f>
        <v>826523128</v>
      </c>
      <c r="C5" s="21"/>
      <c r="D5" s="42" t="str">
        <f>"Court "&amp;AG3</f>
        <v xml:space="preserve">Court </v>
      </c>
      <c r="E5" s="43">
        <v>1</v>
      </c>
      <c r="F5" s="44" t="str">
        <f>B4</f>
        <v>Pete Howarth</v>
      </c>
      <c r="G5" s="45">
        <v>3</v>
      </c>
      <c r="H5" s="46"/>
      <c r="I5" s="47" t="str">
        <f>"Court "&amp;AG12</f>
        <v xml:space="preserve">Court </v>
      </c>
      <c r="J5" s="43">
        <v>1</v>
      </c>
      <c r="K5" s="48" t="str">
        <f>IF(G5="","",IF(G5&gt;G7,F5,F7))</f>
        <v>Pete Howarth</v>
      </c>
      <c r="L5" s="44">
        <v>0</v>
      </c>
      <c r="M5" s="46"/>
      <c r="N5" s="49" t="str">
        <f>"Court "&amp;AJ3</f>
        <v xml:space="preserve">Court </v>
      </c>
      <c r="O5" s="43">
        <v>1</v>
      </c>
      <c r="P5" s="48" t="str">
        <f>IF(L5="","",IF(L5&gt;L7,K5,K7))</f>
        <v>Yusuf Timol</v>
      </c>
      <c r="Q5" s="44">
        <v>2</v>
      </c>
      <c r="R5" s="46"/>
      <c r="S5" s="49" t="str">
        <f>"Court "&amp;AJ19</f>
        <v xml:space="preserve">Court </v>
      </c>
      <c r="T5" s="43">
        <v>1</v>
      </c>
      <c r="U5" s="48" t="str">
        <f>IF(Q5="","",IF(Q5&gt;Q7,P5,P7))</f>
        <v>Jaco Olivier</v>
      </c>
      <c r="V5" s="44">
        <v>2</v>
      </c>
      <c r="W5" s="46"/>
      <c r="X5" s="23">
        <v>1</v>
      </c>
      <c r="Y5" s="46" t="str">
        <f>IF(V5="","",IF(V5&gt;V7,U5,U7))</f>
        <v>Kofi Agyei</v>
      </c>
      <c r="AA5" s="33">
        <v>3</v>
      </c>
      <c r="AB5" s="162" t="s">
        <v>70</v>
      </c>
      <c r="AC5" s="162">
        <v>823358998</v>
      </c>
      <c r="AF5" s="80" t="s">
        <v>13</v>
      </c>
      <c r="AG5" s="80"/>
      <c r="AH5" s="80"/>
      <c r="AI5" s="80" t="s">
        <v>39</v>
      </c>
      <c r="AJ5" s="80"/>
      <c r="AK5" s="80"/>
    </row>
    <row r="6" spans="1:37" s="24" customFormat="1">
      <c r="A6" s="25">
        <v>2</v>
      </c>
      <c r="B6" s="10" t="str">
        <f>AB4</f>
        <v>Kofi Agyei</v>
      </c>
      <c r="C6" s="22"/>
      <c r="D6" s="50">
        <f>AH3</f>
        <v>0</v>
      </c>
      <c r="E6" s="51"/>
      <c r="F6" s="52" t="s">
        <v>6</v>
      </c>
      <c r="G6" s="53"/>
      <c r="H6" s="46"/>
      <c r="I6" s="50">
        <f>AH12</f>
        <v>0</v>
      </c>
      <c r="J6" s="51"/>
      <c r="K6" s="54" t="s">
        <v>6</v>
      </c>
      <c r="L6" s="52"/>
      <c r="M6" s="46"/>
      <c r="N6" s="55">
        <f>AK3</f>
        <v>0</v>
      </c>
      <c r="O6" s="51"/>
      <c r="P6" s="51" t="s">
        <v>6</v>
      </c>
      <c r="Q6" s="52"/>
      <c r="R6" s="46"/>
      <c r="S6" s="55">
        <f>AK19</f>
        <v>0</v>
      </c>
      <c r="T6" s="51"/>
      <c r="U6" s="51" t="s">
        <v>6</v>
      </c>
      <c r="V6" s="67"/>
      <c r="W6" s="46"/>
      <c r="X6" s="23"/>
      <c r="Y6" s="79"/>
      <c r="AA6" s="33">
        <v>4</v>
      </c>
      <c r="AB6" s="162" t="s">
        <v>71</v>
      </c>
      <c r="AC6" s="162">
        <v>832599573</v>
      </c>
      <c r="AF6" s="80" t="s">
        <v>16</v>
      </c>
      <c r="AG6" s="80"/>
      <c r="AH6" s="80"/>
      <c r="AI6" s="80" t="s">
        <v>40</v>
      </c>
      <c r="AJ6" s="80"/>
      <c r="AK6" s="80"/>
    </row>
    <row r="7" spans="1:37" s="24" customFormat="1" ht="13.5" thickBot="1">
      <c r="A7" s="19"/>
      <c r="B7" s="20">
        <f>AC4</f>
        <v>795005680</v>
      </c>
      <c r="C7" s="22"/>
      <c r="D7" s="56" t="s">
        <v>7</v>
      </c>
      <c r="E7" s="57">
        <v>16</v>
      </c>
      <c r="F7" s="58" t="str">
        <f>B34</f>
        <v>Sharon Cousins</v>
      </c>
      <c r="G7" s="56">
        <v>0</v>
      </c>
      <c r="H7" s="46"/>
      <c r="I7" s="56" t="s">
        <v>37</v>
      </c>
      <c r="J7" s="57">
        <v>8</v>
      </c>
      <c r="K7" s="59" t="str">
        <f>IF(G33="","",IF(G33&gt;G35,F33,F35))</f>
        <v>Yusuf Timol</v>
      </c>
      <c r="L7" s="58">
        <v>3</v>
      </c>
      <c r="M7" s="46"/>
      <c r="N7" s="59" t="s">
        <v>26</v>
      </c>
      <c r="O7" s="57">
        <v>4</v>
      </c>
      <c r="P7" s="59" t="str">
        <f>IF(L17="","",IF(L17&gt;L19,K17,K19))</f>
        <v>Jaco Olivier</v>
      </c>
      <c r="Q7" s="58">
        <v>3</v>
      </c>
      <c r="R7" s="46"/>
      <c r="S7" s="59" t="s">
        <v>28</v>
      </c>
      <c r="T7" s="57">
        <v>2</v>
      </c>
      <c r="U7" s="59" t="str">
        <f>IF(Q9="","",IF(Q9&gt;Q11,P9,P11))</f>
        <v>Kofi Agyei</v>
      </c>
      <c r="V7" s="58">
        <v>3</v>
      </c>
      <c r="W7" s="46"/>
      <c r="X7" s="23">
        <v>2</v>
      </c>
      <c r="Y7" s="46" t="str">
        <f>IF(V7="","",IF(V7&lt;V5,U7,U5))</f>
        <v>Jaco Olivier</v>
      </c>
      <c r="AA7" s="33">
        <f>AA6+1</f>
        <v>5</v>
      </c>
      <c r="AB7" s="162" t="s">
        <v>72</v>
      </c>
      <c r="AC7" s="162">
        <v>720187921</v>
      </c>
      <c r="AF7" s="80" t="s">
        <v>19</v>
      </c>
      <c r="AG7" s="80"/>
      <c r="AH7" s="80"/>
      <c r="AI7" s="80" t="s">
        <v>9</v>
      </c>
      <c r="AJ7" s="80"/>
      <c r="AK7" s="80"/>
    </row>
    <row r="8" spans="1:37" s="24" customFormat="1" ht="13.5" thickBot="1">
      <c r="A8" s="25">
        <v>3</v>
      </c>
      <c r="B8" s="10" t="str">
        <f>AB5</f>
        <v>Chris Muller</v>
      </c>
      <c r="C8" s="22"/>
      <c r="D8" s="60"/>
      <c r="E8" s="60"/>
      <c r="F8" s="61"/>
      <c r="G8" s="60"/>
      <c r="H8" s="46"/>
      <c r="I8" s="60"/>
      <c r="J8" s="60"/>
      <c r="K8" s="60"/>
      <c r="L8" s="61"/>
      <c r="M8" s="46"/>
      <c r="N8" s="62"/>
      <c r="O8" s="63"/>
      <c r="P8" s="63"/>
      <c r="Q8" s="61"/>
      <c r="R8" s="46"/>
      <c r="S8" s="64"/>
      <c r="T8" s="60"/>
      <c r="U8" s="60"/>
      <c r="V8" s="61"/>
      <c r="W8" s="46"/>
      <c r="X8" s="23"/>
      <c r="Y8" s="79"/>
      <c r="AA8" s="33">
        <f t="shared" ref="AA8:AA18" si="0">AA7+1</f>
        <v>6</v>
      </c>
      <c r="AB8" s="162" t="s">
        <v>73</v>
      </c>
      <c r="AC8" s="162">
        <v>828016669</v>
      </c>
      <c r="AF8" s="80" t="s">
        <v>22</v>
      </c>
      <c r="AG8" s="80"/>
      <c r="AH8" s="80"/>
      <c r="AI8" s="80" t="s">
        <v>12</v>
      </c>
      <c r="AJ8" s="80"/>
      <c r="AK8" s="80"/>
    </row>
    <row r="9" spans="1:37" s="24" customFormat="1" ht="13.5" thickBot="1">
      <c r="A9" s="19"/>
      <c r="B9" s="20">
        <f>AC5</f>
        <v>823358998</v>
      </c>
      <c r="C9" s="22"/>
      <c r="D9" s="42" t="str">
        <f>"Court "&amp;AG4</f>
        <v xml:space="preserve">Court </v>
      </c>
      <c r="E9" s="48">
        <v>2</v>
      </c>
      <c r="F9" s="44" t="str">
        <f>B6</f>
        <v>Kofi Agyei</v>
      </c>
      <c r="G9" s="43">
        <v>3</v>
      </c>
      <c r="H9" s="46"/>
      <c r="I9" s="47" t="str">
        <f>"Court "&amp;AG13</f>
        <v xml:space="preserve">Court </v>
      </c>
      <c r="J9" s="48">
        <v>2</v>
      </c>
      <c r="K9" s="48" t="str">
        <f>IF(G9="","",IF(G9&gt;G11,F9,F11))</f>
        <v>Kofi Agyei</v>
      </c>
      <c r="L9" s="65">
        <v>3</v>
      </c>
      <c r="M9" s="46"/>
      <c r="N9" s="49" t="str">
        <f>"Court "&amp;AJ4</f>
        <v xml:space="preserve">Court </v>
      </c>
      <c r="O9" s="66">
        <v>2</v>
      </c>
      <c r="P9" s="48" t="str">
        <f>IF(L9="","",IF(L9&gt;L11,K9,K11))</f>
        <v>Kofi Agyei</v>
      </c>
      <c r="Q9" s="65">
        <v>3</v>
      </c>
      <c r="R9" s="46"/>
      <c r="S9" s="47" t="str">
        <f>"Court "&amp;AJ18</f>
        <v xml:space="preserve">Court </v>
      </c>
      <c r="T9" s="48">
        <v>3</v>
      </c>
      <c r="U9" s="48" t="str">
        <f>IF(Q11="","",IF(Q11&lt;Q9,P11,P9))</f>
        <v>Chris Muller</v>
      </c>
      <c r="V9" s="65">
        <v>0</v>
      </c>
      <c r="W9" s="46"/>
      <c r="X9" s="23">
        <v>3</v>
      </c>
      <c r="Y9" s="46" t="str">
        <f>IF(V9="","",IF(V9&gt;V11,U9,U11))</f>
        <v>Yusuf Timol</v>
      </c>
      <c r="AA9" s="33">
        <f t="shared" si="0"/>
        <v>7</v>
      </c>
      <c r="AB9" s="162" t="s">
        <v>74</v>
      </c>
      <c r="AC9" s="162">
        <v>828939447</v>
      </c>
      <c r="AF9" s="80" t="s">
        <v>25</v>
      </c>
      <c r="AG9" s="80"/>
      <c r="AH9" s="80"/>
      <c r="AI9" s="80" t="s">
        <v>15</v>
      </c>
      <c r="AJ9" s="80"/>
      <c r="AK9" s="80"/>
    </row>
    <row r="10" spans="1:37" s="24" customFormat="1">
      <c r="A10" s="25">
        <v>4</v>
      </c>
      <c r="B10" s="10" t="str">
        <f>AB6</f>
        <v>Jaco Olivier</v>
      </c>
      <c r="C10" s="26"/>
      <c r="D10" s="50">
        <f>AH4</f>
        <v>0</v>
      </c>
      <c r="E10" s="54"/>
      <c r="F10" s="52" t="s">
        <v>6</v>
      </c>
      <c r="G10" s="51"/>
      <c r="H10" s="46"/>
      <c r="I10" s="50">
        <f>AH13</f>
        <v>0</v>
      </c>
      <c r="J10" s="54"/>
      <c r="K10" s="54" t="s">
        <v>6</v>
      </c>
      <c r="L10" s="67"/>
      <c r="M10" s="46"/>
      <c r="N10" s="55">
        <f>AK4</f>
        <v>0</v>
      </c>
      <c r="O10" s="54"/>
      <c r="P10" s="54" t="s">
        <v>6</v>
      </c>
      <c r="Q10" s="67"/>
      <c r="R10" s="46"/>
      <c r="S10" s="55">
        <f>AK18</f>
        <v>0</v>
      </c>
      <c r="T10" s="54"/>
      <c r="U10" s="54" t="s">
        <v>6</v>
      </c>
      <c r="V10" s="67"/>
      <c r="W10" s="46"/>
      <c r="X10" s="23"/>
      <c r="Y10" s="79"/>
      <c r="AA10" s="33">
        <f t="shared" si="0"/>
        <v>8</v>
      </c>
      <c r="AB10" s="162" t="s">
        <v>75</v>
      </c>
      <c r="AC10" s="162">
        <v>829411122</v>
      </c>
      <c r="AF10" s="80" t="s">
        <v>29</v>
      </c>
      <c r="AG10" s="80"/>
      <c r="AH10" s="80"/>
      <c r="AI10" s="80" t="s">
        <v>18</v>
      </c>
      <c r="AJ10" s="80"/>
      <c r="AK10" s="80"/>
    </row>
    <row r="11" spans="1:37" s="24" customFormat="1" ht="13.5" thickBot="1">
      <c r="A11" s="19"/>
      <c r="B11" s="20">
        <f>AC6</f>
        <v>832599573</v>
      </c>
      <c r="C11" s="21"/>
      <c r="D11" s="56" t="s">
        <v>10</v>
      </c>
      <c r="E11" s="59">
        <v>15</v>
      </c>
      <c r="F11" s="58" t="str">
        <f>B32</f>
        <v>Melanie Knibbs</v>
      </c>
      <c r="G11" s="57">
        <v>1</v>
      </c>
      <c r="H11" s="46"/>
      <c r="I11" s="56" t="s">
        <v>38</v>
      </c>
      <c r="J11" s="59">
        <v>7</v>
      </c>
      <c r="K11" s="59" t="str">
        <f>IF(G29="","",IF(G29&gt;G31,F29,F31))</f>
        <v>Steyn van Blerk</v>
      </c>
      <c r="L11" s="68">
        <v>2</v>
      </c>
      <c r="M11" s="46"/>
      <c r="N11" s="59" t="s">
        <v>30</v>
      </c>
      <c r="O11" s="59">
        <v>3</v>
      </c>
      <c r="P11" s="59" t="str">
        <f>IF(L13="","",IF(L13&gt;L15,K13,K15))</f>
        <v>Chris Muller</v>
      </c>
      <c r="Q11" s="68">
        <v>1</v>
      </c>
      <c r="R11" s="46"/>
      <c r="S11" s="59" t="s">
        <v>32</v>
      </c>
      <c r="T11" s="59">
        <v>4</v>
      </c>
      <c r="U11" s="59" t="str">
        <f>IF(Q7="","",IF(Q7&lt;Q5,P7,P5))</f>
        <v>Yusuf Timol</v>
      </c>
      <c r="V11" s="68">
        <v>3</v>
      </c>
      <c r="W11" s="46"/>
      <c r="X11" s="23">
        <v>4</v>
      </c>
      <c r="Y11" s="46" t="str">
        <f>IF(V11="","",IF(V11&lt;V9,U11,U9))</f>
        <v>Chris Muller</v>
      </c>
      <c r="AA11" s="33">
        <f t="shared" si="0"/>
        <v>9</v>
      </c>
      <c r="AB11" s="162" t="s">
        <v>76</v>
      </c>
      <c r="AC11" s="162">
        <v>784578432</v>
      </c>
      <c r="AF11" s="81" t="s">
        <v>46</v>
      </c>
      <c r="AG11" s="81" t="s">
        <v>45</v>
      </c>
      <c r="AH11" s="81" t="s">
        <v>3</v>
      </c>
      <c r="AI11" s="81" t="s">
        <v>48</v>
      </c>
      <c r="AJ11" s="81" t="s">
        <v>45</v>
      </c>
      <c r="AK11" s="81" t="s">
        <v>3</v>
      </c>
    </row>
    <row r="12" spans="1:37" s="24" customFormat="1" ht="13.5" thickBot="1">
      <c r="A12" s="25">
        <v>5</v>
      </c>
      <c r="B12" s="10" t="str">
        <f>AB7</f>
        <v>Piet Albertyn</v>
      </c>
      <c r="C12" s="26"/>
      <c r="D12" s="60"/>
      <c r="E12" s="60"/>
      <c r="F12" s="61"/>
      <c r="G12" s="60"/>
      <c r="H12" s="46"/>
      <c r="I12" s="60"/>
      <c r="J12" s="60"/>
      <c r="K12" s="60"/>
      <c r="L12" s="61"/>
      <c r="M12" s="46"/>
      <c r="N12" s="64"/>
      <c r="O12" s="60"/>
      <c r="P12" s="60"/>
      <c r="Q12" s="61"/>
      <c r="R12" s="46"/>
      <c r="S12" s="64"/>
      <c r="T12" s="60"/>
      <c r="U12" s="60"/>
      <c r="V12" s="61"/>
      <c r="W12" s="46"/>
      <c r="X12" s="23"/>
      <c r="Y12" s="79"/>
      <c r="AA12" s="33">
        <f t="shared" si="0"/>
        <v>10</v>
      </c>
      <c r="AB12" s="162" t="s">
        <v>77</v>
      </c>
      <c r="AC12" s="162">
        <v>794913657</v>
      </c>
      <c r="AF12" s="80" t="s">
        <v>37</v>
      </c>
      <c r="AG12" s="80"/>
      <c r="AH12" s="80"/>
      <c r="AI12" s="80" t="s">
        <v>21</v>
      </c>
      <c r="AJ12" s="80"/>
      <c r="AK12" s="80"/>
    </row>
    <row r="13" spans="1:37" s="24" customFormat="1" ht="13.5" thickBot="1">
      <c r="A13" s="19"/>
      <c r="B13" s="20">
        <f>AC7</f>
        <v>720187921</v>
      </c>
      <c r="C13" s="27"/>
      <c r="D13" s="42" t="str">
        <f>"Court "&amp;AG5</f>
        <v xml:space="preserve">Court </v>
      </c>
      <c r="E13" s="48">
        <v>3</v>
      </c>
      <c r="F13" s="65" t="str">
        <f>B8</f>
        <v>Chris Muller</v>
      </c>
      <c r="G13" s="43">
        <v>3</v>
      </c>
      <c r="H13" s="46"/>
      <c r="I13" s="47" t="str">
        <f>"Court "&amp;AG14</f>
        <v xml:space="preserve">Court </v>
      </c>
      <c r="J13" s="48">
        <v>3</v>
      </c>
      <c r="K13" s="48" t="str">
        <f>IF(G13="","",IF(G13&gt;G15,F13,F15))</f>
        <v>Chris Muller</v>
      </c>
      <c r="L13" s="65">
        <v>3</v>
      </c>
      <c r="M13" s="46"/>
      <c r="N13" s="47" t="str">
        <f>"Court "&amp;AJ5</f>
        <v xml:space="preserve">Court </v>
      </c>
      <c r="O13" s="48">
        <v>5</v>
      </c>
      <c r="P13" s="48" t="str">
        <f>IF(L19="","",IF(L19&lt;L17,K19,K17))</f>
        <v>Piet Albertyn</v>
      </c>
      <c r="Q13" s="65">
        <v>2</v>
      </c>
      <c r="R13" s="46"/>
      <c r="S13" s="47" t="str">
        <f>"Court "&amp;AJ17</f>
        <v xml:space="preserve">Court </v>
      </c>
      <c r="T13" s="48">
        <v>5</v>
      </c>
      <c r="U13" s="48" t="str">
        <f>IF(Q13="","",IF(Q13&gt;Q15,P13,P15))</f>
        <v>Pete Howarth</v>
      </c>
      <c r="V13" s="65">
        <v>3</v>
      </c>
      <c r="W13" s="46"/>
      <c r="X13" s="23">
        <v>5</v>
      </c>
      <c r="Y13" s="46" t="str">
        <f>IF(V13="","",IF(V13&gt;V15,U13,U15))</f>
        <v>Pete Howarth</v>
      </c>
      <c r="AA13" s="33">
        <f t="shared" si="0"/>
        <v>11</v>
      </c>
      <c r="AB13" s="162" t="s">
        <v>78</v>
      </c>
      <c r="AC13" s="162">
        <v>828042197</v>
      </c>
      <c r="AF13" s="80" t="s">
        <v>38</v>
      </c>
      <c r="AG13" s="80"/>
      <c r="AH13" s="80"/>
      <c r="AI13" s="80" t="s">
        <v>24</v>
      </c>
      <c r="AJ13" s="80"/>
      <c r="AK13" s="80"/>
    </row>
    <row r="14" spans="1:37" s="24" customFormat="1">
      <c r="A14" s="25">
        <v>6</v>
      </c>
      <c r="B14" s="10" t="str">
        <f>AB8</f>
        <v>Greg Smith</v>
      </c>
      <c r="C14" s="26"/>
      <c r="D14" s="50">
        <f>AH5</f>
        <v>0</v>
      </c>
      <c r="E14" s="54"/>
      <c r="F14" s="67" t="s">
        <v>6</v>
      </c>
      <c r="G14" s="51"/>
      <c r="H14" s="46"/>
      <c r="I14" s="50">
        <f>AH14</f>
        <v>0</v>
      </c>
      <c r="J14" s="54"/>
      <c r="K14" s="54" t="s">
        <v>6</v>
      </c>
      <c r="L14" s="67"/>
      <c r="M14" s="46"/>
      <c r="N14" s="55">
        <f>AK5</f>
        <v>0</v>
      </c>
      <c r="O14" s="54"/>
      <c r="P14" s="54" t="s">
        <v>6</v>
      </c>
      <c r="Q14" s="67"/>
      <c r="R14" s="46"/>
      <c r="S14" s="55">
        <f>AK17</f>
        <v>0</v>
      </c>
      <c r="T14" s="54"/>
      <c r="U14" s="54" t="s">
        <v>6</v>
      </c>
      <c r="V14" s="67"/>
      <c r="W14" s="46"/>
      <c r="X14" s="23"/>
      <c r="Y14" s="79"/>
      <c r="AA14" s="33">
        <f t="shared" si="0"/>
        <v>12</v>
      </c>
      <c r="AB14" s="162" t="s">
        <v>79</v>
      </c>
      <c r="AC14" s="162">
        <v>845497224</v>
      </c>
      <c r="AF14" s="80" t="s">
        <v>8</v>
      </c>
      <c r="AG14" s="80"/>
      <c r="AH14" s="80"/>
      <c r="AI14" s="80" t="s">
        <v>27</v>
      </c>
      <c r="AJ14" s="80"/>
      <c r="AK14" s="80"/>
    </row>
    <row r="15" spans="1:37" s="24" customFormat="1" ht="13.5" thickBot="1">
      <c r="A15" s="19"/>
      <c r="B15" s="20">
        <f>AC8</f>
        <v>828016669</v>
      </c>
      <c r="C15" s="21"/>
      <c r="D15" s="56" t="s">
        <v>13</v>
      </c>
      <c r="E15" s="59">
        <v>14</v>
      </c>
      <c r="F15" s="68" t="str">
        <f>B30</f>
        <v>De Jongh Delana</v>
      </c>
      <c r="G15" s="57">
        <v>0</v>
      </c>
      <c r="H15" s="46"/>
      <c r="I15" s="56" t="s">
        <v>8</v>
      </c>
      <c r="J15" s="59">
        <v>6</v>
      </c>
      <c r="K15" s="59" t="str">
        <f>IF(G25="","",IF(G25&gt;G27,F25,F27))</f>
        <v>Greg Smith</v>
      </c>
      <c r="L15" s="68">
        <v>0</v>
      </c>
      <c r="M15" s="46"/>
      <c r="N15" s="59" t="s">
        <v>39</v>
      </c>
      <c r="O15" s="59">
        <v>8</v>
      </c>
      <c r="P15" s="59" t="str">
        <f>IF(L7="","",IF(L7&lt;L5,K7,K5))</f>
        <v>Pete Howarth</v>
      </c>
      <c r="Q15" s="68">
        <v>3</v>
      </c>
      <c r="R15" s="46"/>
      <c r="S15" s="59" t="s">
        <v>42</v>
      </c>
      <c r="T15" s="59">
        <v>6</v>
      </c>
      <c r="U15" s="59" t="str">
        <f>IF(Q17="","",IF(Q17&gt;Q19,P17,P19))</f>
        <v>Greg Smith</v>
      </c>
      <c r="V15" s="68">
        <v>2</v>
      </c>
      <c r="W15" s="46"/>
      <c r="X15" s="23">
        <v>6</v>
      </c>
      <c r="Y15" s="46" t="str">
        <f>IF(V15="","",IF(V15&lt;V13,U15,U13))</f>
        <v>Greg Smith</v>
      </c>
      <c r="AA15" s="33">
        <f t="shared" si="0"/>
        <v>13</v>
      </c>
      <c r="AB15" s="162" t="s">
        <v>80</v>
      </c>
      <c r="AC15" s="162">
        <v>749655555</v>
      </c>
      <c r="AF15" s="80" t="s">
        <v>11</v>
      </c>
      <c r="AG15" s="80"/>
      <c r="AH15" s="80"/>
      <c r="AI15" s="80" t="s">
        <v>31</v>
      </c>
      <c r="AJ15" s="80"/>
      <c r="AK15" s="80"/>
    </row>
    <row r="16" spans="1:37" s="24" customFormat="1" ht="13.5" thickBot="1">
      <c r="A16" s="25">
        <v>7</v>
      </c>
      <c r="B16" s="10" t="str">
        <f>AB9</f>
        <v>Andre Louw</v>
      </c>
      <c r="C16" s="26"/>
      <c r="D16" s="60"/>
      <c r="E16" s="60"/>
      <c r="F16" s="61"/>
      <c r="G16" s="60"/>
      <c r="H16" s="46"/>
      <c r="I16" s="60"/>
      <c r="J16" s="60"/>
      <c r="K16" s="60"/>
      <c r="L16" s="61"/>
      <c r="M16" s="46"/>
      <c r="N16" s="64"/>
      <c r="O16" s="60"/>
      <c r="P16" s="60"/>
      <c r="Q16" s="61"/>
      <c r="R16" s="46"/>
      <c r="S16" s="64"/>
      <c r="T16" s="60"/>
      <c r="U16" s="31"/>
      <c r="V16" s="61"/>
      <c r="W16" s="46"/>
      <c r="X16" s="23"/>
      <c r="Y16" s="79"/>
      <c r="AA16" s="33">
        <f t="shared" si="0"/>
        <v>14</v>
      </c>
      <c r="AB16" s="162" t="s">
        <v>81</v>
      </c>
      <c r="AC16" s="162">
        <v>823389600</v>
      </c>
      <c r="AF16" s="80" t="s">
        <v>14</v>
      </c>
      <c r="AG16" s="80"/>
      <c r="AH16" s="80"/>
      <c r="AI16" s="80" t="s">
        <v>41</v>
      </c>
      <c r="AJ16" s="80"/>
      <c r="AK16" s="80"/>
    </row>
    <row r="17" spans="1:37" s="24" customFormat="1" ht="13.5" thickBot="1">
      <c r="A17" s="19"/>
      <c r="B17" s="20">
        <f>AC9</f>
        <v>828939447</v>
      </c>
      <c r="C17" s="21"/>
      <c r="D17" s="42" t="str">
        <f>"Court "&amp;AG6</f>
        <v xml:space="preserve">Court </v>
      </c>
      <c r="E17" s="48">
        <v>4</v>
      </c>
      <c r="F17" s="65" t="str">
        <f>B10</f>
        <v>Jaco Olivier</v>
      </c>
      <c r="G17" s="43">
        <v>3</v>
      </c>
      <c r="H17" s="46"/>
      <c r="I17" s="47" t="str">
        <f>"Court "&amp;AG15</f>
        <v xml:space="preserve">Court </v>
      </c>
      <c r="J17" s="48">
        <v>4</v>
      </c>
      <c r="K17" s="48" t="str">
        <f>IF(G17="","",IF(G17&gt;G19,F17,F19))</f>
        <v>Jaco Olivier</v>
      </c>
      <c r="L17" s="65">
        <v>3</v>
      </c>
      <c r="M17" s="46"/>
      <c r="N17" s="47" t="str">
        <f>"Court "&amp;AJ6</f>
        <v xml:space="preserve">Court </v>
      </c>
      <c r="O17" s="48">
        <v>6</v>
      </c>
      <c r="P17" s="48" t="str">
        <f>IF(L15="","",IF(L15&lt;L13,K15,K13))</f>
        <v>Greg Smith</v>
      </c>
      <c r="Q17" s="65">
        <v>3</v>
      </c>
      <c r="R17" s="46"/>
      <c r="S17" s="47" t="str">
        <f>"Court "&amp;AJ16</f>
        <v xml:space="preserve">Court </v>
      </c>
      <c r="T17" s="48">
        <v>7</v>
      </c>
      <c r="U17" s="48" t="str">
        <f>IF(Q19="","",IF(Q19&lt;Q17,P19,P17))</f>
        <v>Steyn van Blerk</v>
      </c>
      <c r="V17" s="65"/>
      <c r="W17" s="46"/>
      <c r="X17" s="23">
        <v>7</v>
      </c>
      <c r="Y17" s="46" t="str">
        <f>IF(V17="","",IF(V17&gt;V19,U17,U19))</f>
        <v/>
      </c>
      <c r="AA17" s="33">
        <f t="shared" si="0"/>
        <v>15</v>
      </c>
      <c r="AB17" s="162" t="s">
        <v>82</v>
      </c>
      <c r="AC17" s="162">
        <v>824483902</v>
      </c>
      <c r="AF17" s="80" t="s">
        <v>17</v>
      </c>
      <c r="AG17" s="80"/>
      <c r="AH17" s="80"/>
      <c r="AI17" s="80" t="s">
        <v>42</v>
      </c>
      <c r="AJ17" s="80"/>
      <c r="AK17" s="80"/>
    </row>
    <row r="18" spans="1:37" s="24" customFormat="1">
      <c r="A18" s="25">
        <v>8</v>
      </c>
      <c r="B18" s="10" t="str">
        <f>AB10</f>
        <v>Yusuf Timol</v>
      </c>
      <c r="C18" s="26"/>
      <c r="D18" s="50">
        <f>AH6</f>
        <v>0</v>
      </c>
      <c r="E18" s="54"/>
      <c r="F18" s="67" t="s">
        <v>6</v>
      </c>
      <c r="G18" s="51"/>
      <c r="H18" s="46"/>
      <c r="I18" s="50">
        <f>AH15</f>
        <v>0</v>
      </c>
      <c r="J18" s="54"/>
      <c r="K18" s="54" t="s">
        <v>6</v>
      </c>
      <c r="L18" s="67"/>
      <c r="M18" s="46"/>
      <c r="N18" s="55">
        <f>AK6</f>
        <v>0</v>
      </c>
      <c r="O18" s="54"/>
      <c r="P18" s="54" t="s">
        <v>6</v>
      </c>
      <c r="Q18" s="67"/>
      <c r="R18" s="46"/>
      <c r="S18" s="55">
        <f>AK16</f>
        <v>0</v>
      </c>
      <c r="T18" s="54"/>
      <c r="U18" s="54" t="s">
        <v>6</v>
      </c>
      <c r="V18" s="166"/>
      <c r="W18" s="46"/>
      <c r="X18" s="23"/>
      <c r="Y18" s="79"/>
      <c r="AA18" s="33">
        <f t="shared" si="0"/>
        <v>16</v>
      </c>
      <c r="AB18" s="162" t="s">
        <v>83</v>
      </c>
      <c r="AC18" s="162">
        <v>847865300</v>
      </c>
      <c r="AF18" s="80" t="s">
        <v>20</v>
      </c>
      <c r="AG18" s="80"/>
      <c r="AH18" s="80"/>
      <c r="AI18" s="80" t="s">
        <v>32</v>
      </c>
      <c r="AJ18" s="80"/>
      <c r="AK18" s="80"/>
    </row>
    <row r="19" spans="1:37" s="24" customFormat="1" ht="13.5" thickBot="1">
      <c r="A19" s="19"/>
      <c r="B19" s="20">
        <f>AC10</f>
        <v>829411122</v>
      </c>
      <c r="C19" s="21"/>
      <c r="D19" s="56" t="s">
        <v>16</v>
      </c>
      <c r="E19" s="59">
        <v>13</v>
      </c>
      <c r="F19" s="68" t="str">
        <f>B28</f>
        <v>Magalan Pather</v>
      </c>
      <c r="G19" s="57">
        <v>2</v>
      </c>
      <c r="H19" s="46"/>
      <c r="I19" s="56" t="s">
        <v>11</v>
      </c>
      <c r="J19" s="59">
        <v>5</v>
      </c>
      <c r="K19" s="59" t="str">
        <f>IF(G21="","",IF(G21&gt;G23,F21,F23))</f>
        <v>Piet Albertyn</v>
      </c>
      <c r="L19" s="68">
        <v>0</v>
      </c>
      <c r="M19" s="46"/>
      <c r="N19" s="59" t="s">
        <v>40</v>
      </c>
      <c r="O19" s="59">
        <v>7</v>
      </c>
      <c r="P19" s="59" t="str">
        <f>IF(L11="","",IF(L11&lt;L9,K11,K9))</f>
        <v>Steyn van Blerk</v>
      </c>
      <c r="Q19" s="68">
        <v>2</v>
      </c>
      <c r="R19" s="46"/>
      <c r="S19" s="59" t="s">
        <v>41</v>
      </c>
      <c r="T19" s="59">
        <v>8</v>
      </c>
      <c r="U19" s="59" t="str">
        <f>IF(Q15="","",IF(Q15&lt;Q13,P15,P13))</f>
        <v>Piet Albertyn</v>
      </c>
      <c r="V19" s="68"/>
      <c r="W19" s="46"/>
      <c r="X19" s="23">
        <v>8</v>
      </c>
      <c r="Y19" s="46" t="str">
        <f>IF(V19="","",IF(V19&lt;V17,U19,U17))</f>
        <v/>
      </c>
      <c r="AA19" s="33"/>
      <c r="AF19" s="80" t="s">
        <v>23</v>
      </c>
      <c r="AG19" s="80"/>
      <c r="AH19" s="80"/>
      <c r="AI19" s="80" t="s">
        <v>28</v>
      </c>
      <c r="AJ19" s="80"/>
      <c r="AK19" s="80"/>
    </row>
    <row r="20" spans="1:37" s="24" customFormat="1" ht="13.5" thickBot="1">
      <c r="A20" s="25">
        <f>A18+1</f>
        <v>9</v>
      </c>
      <c r="B20" s="10" t="str">
        <f>AB11</f>
        <v>Freddy Lapage</v>
      </c>
      <c r="C20" s="26"/>
      <c r="D20" s="60"/>
      <c r="E20" s="60"/>
      <c r="F20" s="61"/>
      <c r="G20" s="60"/>
      <c r="H20" s="46"/>
      <c r="I20" s="60"/>
      <c r="J20" s="60"/>
      <c r="K20" s="60"/>
      <c r="L20" s="61"/>
      <c r="M20" s="46"/>
      <c r="N20" s="64"/>
      <c r="O20" s="60"/>
      <c r="P20" s="60"/>
      <c r="Q20" s="61"/>
      <c r="R20" s="46"/>
      <c r="S20" s="64"/>
      <c r="T20" s="60"/>
      <c r="U20" s="60"/>
      <c r="V20" s="61"/>
      <c r="W20" s="46"/>
      <c r="X20" s="23"/>
      <c r="Y20" s="79"/>
      <c r="AA20" s="33"/>
    </row>
    <row r="21" spans="1:37" s="24" customFormat="1" ht="13.5" thickBot="1">
      <c r="A21" s="19"/>
      <c r="B21" s="20">
        <f>AC11</f>
        <v>784578432</v>
      </c>
      <c r="C21" s="21"/>
      <c r="D21" s="42" t="str">
        <f>"Court "&amp;AG7</f>
        <v xml:space="preserve">Court </v>
      </c>
      <c r="E21" s="48">
        <v>5</v>
      </c>
      <c r="F21" s="65" t="str">
        <f>B12</f>
        <v>Piet Albertyn</v>
      </c>
      <c r="G21" s="48">
        <v>3</v>
      </c>
      <c r="H21" s="46"/>
      <c r="I21" s="69" t="str">
        <f>"Court "&amp;AG16</f>
        <v xml:space="preserve">Court </v>
      </c>
      <c r="J21" s="48">
        <v>9</v>
      </c>
      <c r="K21" s="48" t="str">
        <f>IF(G35="","",IF(G35&lt;G33,F35,F33))</f>
        <v>Freddy Lapage</v>
      </c>
      <c r="L21" s="70">
        <v>3</v>
      </c>
      <c r="M21" s="46"/>
      <c r="N21" s="47" t="str">
        <f>"Court "&amp;AJ7</f>
        <v xml:space="preserve">Court </v>
      </c>
      <c r="O21" s="48">
        <v>9</v>
      </c>
      <c r="P21" s="48" t="str">
        <f>IF(L21="","",IF(L21&gt;L23,K21,K23))</f>
        <v>Freddy Lapage</v>
      </c>
      <c r="Q21" s="70">
        <v>2</v>
      </c>
      <c r="R21" s="46"/>
      <c r="S21" s="71" t="str">
        <f>"Court "&amp;AJ15</f>
        <v xml:space="preserve">Court </v>
      </c>
      <c r="T21" s="48">
        <v>9</v>
      </c>
      <c r="U21" s="48" t="str">
        <f>IF(Q21="","",IF(Q21&gt;Q23,P21,P23))</f>
        <v>Magalan Pather</v>
      </c>
      <c r="V21" s="70"/>
      <c r="W21" s="46"/>
      <c r="X21" s="23">
        <v>9</v>
      </c>
      <c r="Y21" s="46" t="str">
        <f>IF(V21="","",IF(V21&gt;V23,U21,U23))</f>
        <v/>
      </c>
      <c r="AA21" s="33"/>
      <c r="AI21" s="8"/>
    </row>
    <row r="22" spans="1:37" s="24" customFormat="1">
      <c r="A22" s="25">
        <f>A20+1</f>
        <v>10</v>
      </c>
      <c r="B22" s="10" t="str">
        <f>AB12</f>
        <v>Steyn van Blerk</v>
      </c>
      <c r="C22" s="26"/>
      <c r="D22" s="50">
        <f>AH7</f>
        <v>0</v>
      </c>
      <c r="E22" s="54"/>
      <c r="F22" s="67" t="s">
        <v>6</v>
      </c>
      <c r="G22" s="54"/>
      <c r="H22" s="46"/>
      <c r="I22" s="54">
        <f>AH16</f>
        <v>0</v>
      </c>
      <c r="J22" s="54"/>
      <c r="K22" s="54" t="s">
        <v>6</v>
      </c>
      <c r="L22" s="72"/>
      <c r="M22" s="46"/>
      <c r="N22" s="55">
        <f>AK7</f>
        <v>0</v>
      </c>
      <c r="O22" s="54"/>
      <c r="P22" s="54" t="s">
        <v>6</v>
      </c>
      <c r="Q22" s="67"/>
      <c r="R22" s="46"/>
      <c r="S22" s="54">
        <f>AK15</f>
        <v>0</v>
      </c>
      <c r="T22" s="54"/>
      <c r="U22" s="54" t="s">
        <v>6</v>
      </c>
      <c r="V22" s="167"/>
      <c r="W22" s="46"/>
      <c r="X22" s="23"/>
      <c r="Y22" s="79"/>
      <c r="AA22" s="33"/>
      <c r="AI22" s="8"/>
    </row>
    <row r="23" spans="1:37" s="24" customFormat="1" ht="13.5" thickBot="1">
      <c r="A23" s="19"/>
      <c r="B23" s="20">
        <f>AC12</f>
        <v>794913657</v>
      </c>
      <c r="C23" s="21"/>
      <c r="D23" s="56" t="s">
        <v>19</v>
      </c>
      <c r="E23" s="59">
        <v>12</v>
      </c>
      <c r="F23" s="68" t="str">
        <f>B26</f>
        <v>EDDIE ORSMOND</v>
      </c>
      <c r="G23" s="59">
        <v>1</v>
      </c>
      <c r="H23" s="46"/>
      <c r="I23" s="59" t="s">
        <v>14</v>
      </c>
      <c r="J23" s="59">
        <v>16</v>
      </c>
      <c r="K23" s="59" t="str">
        <f>IF(G7="","",IF(G7&lt;G5,F7,F5))</f>
        <v>Sharon Cousins</v>
      </c>
      <c r="L23" s="73">
        <v>0</v>
      </c>
      <c r="M23" s="46"/>
      <c r="N23" s="59" t="s">
        <v>9</v>
      </c>
      <c r="O23" s="59">
        <v>12</v>
      </c>
      <c r="P23" s="59" t="str">
        <f>IF(L33="","",IF(L33&gt;L35,K33,K35))</f>
        <v>Magalan Pather</v>
      </c>
      <c r="Q23" s="73">
        <v>3</v>
      </c>
      <c r="R23" s="46"/>
      <c r="S23" s="59" t="s">
        <v>31</v>
      </c>
      <c r="T23" s="59">
        <v>10</v>
      </c>
      <c r="U23" s="59" t="str">
        <f>IF(Q25="","",IF(Q25&gt;Q27,P25,P27))</f>
        <v>Andre Louw</v>
      </c>
      <c r="V23" s="73"/>
      <c r="W23" s="46"/>
      <c r="X23" s="23">
        <v>10</v>
      </c>
      <c r="Y23" s="46" t="str">
        <f>IF(V23="","",IF(V23&lt;V21,U23,U21))</f>
        <v/>
      </c>
      <c r="AA23" s="33"/>
      <c r="AI23" s="8"/>
    </row>
    <row r="24" spans="1:37" s="24" customFormat="1" ht="13.5" thickBot="1">
      <c r="A24" s="25">
        <f>A22+1</f>
        <v>11</v>
      </c>
      <c r="B24" s="10" t="str">
        <f>AB13</f>
        <v>Theuns Botha</v>
      </c>
      <c r="C24" s="26"/>
      <c r="D24" s="60"/>
      <c r="E24" s="60"/>
      <c r="F24" s="61"/>
      <c r="G24" s="60"/>
      <c r="H24" s="46"/>
      <c r="I24" s="60"/>
      <c r="J24" s="60"/>
      <c r="K24" s="60"/>
      <c r="L24" s="61"/>
      <c r="M24" s="46"/>
      <c r="N24" s="64"/>
      <c r="O24" s="60"/>
      <c r="P24" s="60"/>
      <c r="Q24" s="61"/>
      <c r="R24" s="46"/>
      <c r="S24" s="64"/>
      <c r="T24" s="60"/>
      <c r="U24" s="60"/>
      <c r="V24" s="61"/>
      <c r="W24" s="46"/>
      <c r="X24" s="23"/>
      <c r="Y24" s="79"/>
      <c r="AA24" s="33"/>
      <c r="AI24" s="8"/>
    </row>
    <row r="25" spans="1:37" s="24" customFormat="1" ht="13.5" thickBot="1">
      <c r="A25" s="19"/>
      <c r="B25" s="20">
        <f>AC13</f>
        <v>828042197</v>
      </c>
      <c r="C25" s="21"/>
      <c r="D25" s="42" t="str">
        <f>"Court "&amp;AG8</f>
        <v xml:space="preserve">Court </v>
      </c>
      <c r="E25" s="48">
        <v>6</v>
      </c>
      <c r="F25" s="65" t="str">
        <f>B14</f>
        <v>Greg Smith</v>
      </c>
      <c r="G25" s="48">
        <v>3</v>
      </c>
      <c r="H25" s="46"/>
      <c r="I25" s="69" t="str">
        <f>"Court "&amp;AG17</f>
        <v xml:space="preserve">Court </v>
      </c>
      <c r="J25" s="48">
        <v>10</v>
      </c>
      <c r="K25" s="48" t="str">
        <f>IF(G31="","",IF(G31&lt;G29,F31,F29))</f>
        <v>Andre Louw</v>
      </c>
      <c r="L25" s="70">
        <v>3</v>
      </c>
      <c r="M25" s="46"/>
      <c r="N25" s="71" t="str">
        <f>"Court "&amp;AJ8</f>
        <v xml:space="preserve">Court </v>
      </c>
      <c r="O25" s="48">
        <v>10</v>
      </c>
      <c r="P25" s="48" t="str">
        <f>IF(L25="","",IF(L25&gt;L27,K25,K27))</f>
        <v>Andre Louw</v>
      </c>
      <c r="Q25" s="70">
        <v>3</v>
      </c>
      <c r="R25" s="46"/>
      <c r="S25" s="71" t="str">
        <f>"Court "&amp;AJ14</f>
        <v xml:space="preserve">Court </v>
      </c>
      <c r="T25" s="48">
        <v>11</v>
      </c>
      <c r="U25" s="48" t="str">
        <f>IF(Q27="","",IF(Q27&lt;Q25,P27,P25))</f>
        <v>Theuns Botha</v>
      </c>
      <c r="V25" s="70"/>
      <c r="W25" s="46"/>
      <c r="X25" s="23">
        <v>11</v>
      </c>
      <c r="Y25" s="46" t="str">
        <f>IF(V25="","",IF(V25&gt;V27,U25,U27))</f>
        <v/>
      </c>
      <c r="AA25" s="33"/>
      <c r="AI25" s="8"/>
    </row>
    <row r="26" spans="1:37" s="24" customFormat="1">
      <c r="A26" s="25">
        <f>A24+1</f>
        <v>12</v>
      </c>
      <c r="B26" s="10" t="str">
        <f>AB14</f>
        <v>EDDIE ORSMOND</v>
      </c>
      <c r="C26" s="26"/>
      <c r="D26" s="50">
        <f>AH8</f>
        <v>0</v>
      </c>
      <c r="E26" s="54"/>
      <c r="F26" s="67" t="s">
        <v>6</v>
      </c>
      <c r="G26" s="54"/>
      <c r="H26" s="46"/>
      <c r="I26" s="54">
        <f>AH17</f>
        <v>0</v>
      </c>
      <c r="J26" s="54"/>
      <c r="K26" s="54" t="s">
        <v>6</v>
      </c>
      <c r="L26" s="72"/>
      <c r="M26" s="46"/>
      <c r="N26" s="54">
        <f>AK8</f>
        <v>0</v>
      </c>
      <c r="O26" s="54"/>
      <c r="P26" s="54" t="s">
        <v>6</v>
      </c>
      <c r="Q26" s="67"/>
      <c r="R26" s="46"/>
      <c r="S26" s="54">
        <f>AK14</f>
        <v>0</v>
      </c>
      <c r="T26" s="54"/>
      <c r="U26" s="54" t="s">
        <v>6</v>
      </c>
      <c r="V26" s="167"/>
      <c r="W26" s="46"/>
      <c r="X26" s="23"/>
      <c r="Y26" s="79"/>
      <c r="AA26" s="33"/>
      <c r="AI26" s="8"/>
    </row>
    <row r="27" spans="1:37" s="24" customFormat="1" ht="13.5" thickBot="1">
      <c r="A27" s="19"/>
      <c r="B27" s="20">
        <f>AC14</f>
        <v>845497224</v>
      </c>
      <c r="C27" s="21"/>
      <c r="D27" s="56" t="s">
        <v>22</v>
      </c>
      <c r="E27" s="59">
        <v>11</v>
      </c>
      <c r="F27" s="68" t="str">
        <f>B24</f>
        <v>Theuns Botha</v>
      </c>
      <c r="G27" s="59">
        <v>2</v>
      </c>
      <c r="H27" s="46"/>
      <c r="I27" s="59" t="s">
        <v>17</v>
      </c>
      <c r="J27" s="59">
        <v>15</v>
      </c>
      <c r="K27" s="59" t="str">
        <f>IF(G11="","",IF(G11&lt;G9,F11,F9))</f>
        <v>Melanie Knibbs</v>
      </c>
      <c r="L27" s="73">
        <v>0</v>
      </c>
      <c r="M27" s="46"/>
      <c r="N27" s="59" t="s">
        <v>12</v>
      </c>
      <c r="O27" s="59">
        <v>11</v>
      </c>
      <c r="P27" s="59" t="str">
        <f>IF(L29="","",IF(L29&gt;L31,K29,K31))</f>
        <v>Theuns Botha</v>
      </c>
      <c r="Q27" s="73">
        <v>1</v>
      </c>
      <c r="R27" s="46"/>
      <c r="S27" s="59" t="s">
        <v>27</v>
      </c>
      <c r="T27" s="59">
        <v>12</v>
      </c>
      <c r="U27" s="59" t="str">
        <f>IF(Q23="","",IF(Q23&lt;Q21,P23,P21))</f>
        <v>Freddy Lapage</v>
      </c>
      <c r="V27" s="73"/>
      <c r="W27" s="46"/>
      <c r="X27" s="23">
        <v>12</v>
      </c>
      <c r="Y27" s="46" t="str">
        <f>IF(V27="","",IF(V27&lt;V25,U27,U25))</f>
        <v/>
      </c>
      <c r="AA27" s="33"/>
      <c r="AI27" s="8"/>
    </row>
    <row r="28" spans="1:37" s="24" customFormat="1" ht="13.5" thickBot="1">
      <c r="A28" s="25">
        <f>A26+1</f>
        <v>13</v>
      </c>
      <c r="B28" s="10" t="str">
        <f>AB15</f>
        <v>Magalan Pather</v>
      </c>
      <c r="C28" s="26"/>
      <c r="D28" s="60"/>
      <c r="E28" s="60"/>
      <c r="F28" s="61"/>
      <c r="G28" s="60"/>
      <c r="H28" s="46"/>
      <c r="I28" s="60"/>
      <c r="J28" s="60"/>
      <c r="K28" s="60"/>
      <c r="L28" s="61"/>
      <c r="M28" s="46"/>
      <c r="N28" s="64"/>
      <c r="O28" s="60"/>
      <c r="P28" s="60"/>
      <c r="Q28" s="61"/>
      <c r="R28" s="46"/>
      <c r="S28" s="64"/>
      <c r="T28" s="60"/>
      <c r="U28" s="60"/>
      <c r="V28" s="61"/>
      <c r="W28" s="46"/>
      <c r="X28" s="23"/>
      <c r="Y28" s="79"/>
      <c r="AA28" s="33"/>
      <c r="AI28" s="8"/>
    </row>
    <row r="29" spans="1:37" s="24" customFormat="1" ht="13.5" thickBot="1">
      <c r="A29" s="19"/>
      <c r="B29" s="20">
        <f>AC15</f>
        <v>749655555</v>
      </c>
      <c r="C29" s="21"/>
      <c r="D29" s="42" t="str">
        <f>"Court "&amp;AG9</f>
        <v xml:space="preserve">Court </v>
      </c>
      <c r="E29" s="48">
        <v>7</v>
      </c>
      <c r="F29" s="65" t="str">
        <f>B16</f>
        <v>Andre Louw</v>
      </c>
      <c r="G29" s="43">
        <v>2</v>
      </c>
      <c r="H29" s="46"/>
      <c r="I29" s="74" t="str">
        <f>"Court "&amp;AG18</f>
        <v xml:space="preserve">Court </v>
      </c>
      <c r="J29" s="48">
        <v>11</v>
      </c>
      <c r="K29" s="48" t="str">
        <f>IF(G27="","",IF(G27&lt;G25,F27,F25))</f>
        <v>Theuns Botha</v>
      </c>
      <c r="L29" s="65">
        <v>3</v>
      </c>
      <c r="M29" s="46"/>
      <c r="N29" s="71" t="str">
        <f>"Court "&amp;AJ9</f>
        <v xml:space="preserve">Court </v>
      </c>
      <c r="O29" s="48">
        <v>13</v>
      </c>
      <c r="P29" s="48" t="str">
        <f>IF(L35="","",IF(L35&lt;L33,K35,K33))</f>
        <v>EDDIE ORSMOND</v>
      </c>
      <c r="Q29" s="65">
        <v>3</v>
      </c>
      <c r="R29" s="46"/>
      <c r="S29" s="71" t="str">
        <f>"Court "&amp;AJ13</f>
        <v xml:space="preserve">Court </v>
      </c>
      <c r="T29" s="48">
        <v>13</v>
      </c>
      <c r="U29" s="48" t="str">
        <f>IF(Q29="","",IF(Q29&gt;Q31,P29,P31))</f>
        <v>EDDIE ORSMOND</v>
      </c>
      <c r="V29" s="65"/>
      <c r="W29" s="46"/>
      <c r="X29" s="23">
        <v>13</v>
      </c>
      <c r="Y29" s="46" t="str">
        <f>IF(V29="","",IF(V29&gt;V31,U29,U31))</f>
        <v/>
      </c>
      <c r="AA29" s="33"/>
      <c r="AI29" s="8"/>
    </row>
    <row r="30" spans="1:37" s="24" customFormat="1">
      <c r="A30" s="25">
        <f>A28+1</f>
        <v>14</v>
      </c>
      <c r="B30" s="10" t="str">
        <f>AB16</f>
        <v>De Jongh Delana</v>
      </c>
      <c r="C30" s="26"/>
      <c r="D30" s="50">
        <f>AH9</f>
        <v>0</v>
      </c>
      <c r="E30" s="54"/>
      <c r="F30" s="67" t="s">
        <v>6</v>
      </c>
      <c r="G30" s="51"/>
      <c r="H30" s="46"/>
      <c r="I30" s="75">
        <f>AH18</f>
        <v>0</v>
      </c>
      <c r="J30" s="54"/>
      <c r="K30" s="54" t="s">
        <v>6</v>
      </c>
      <c r="L30" s="67"/>
      <c r="M30" s="46"/>
      <c r="N30" s="54">
        <f>AK9</f>
        <v>0</v>
      </c>
      <c r="O30" s="54"/>
      <c r="P30" s="54" t="s">
        <v>6</v>
      </c>
      <c r="Q30" s="67"/>
      <c r="R30" s="46"/>
      <c r="S30" s="54">
        <f>AK13</f>
        <v>0</v>
      </c>
      <c r="T30" s="54"/>
      <c r="U30" s="54" t="s">
        <v>6</v>
      </c>
      <c r="V30" s="166"/>
      <c r="W30" s="46"/>
      <c r="X30" s="23"/>
      <c r="Y30" s="79"/>
      <c r="AA30" s="33"/>
      <c r="AI30" s="8"/>
    </row>
    <row r="31" spans="1:37" s="24" customFormat="1" ht="13.5" thickBot="1">
      <c r="A31" s="19"/>
      <c r="B31" s="20">
        <f>AC16</f>
        <v>823389600</v>
      </c>
      <c r="C31" s="21"/>
      <c r="D31" s="56" t="s">
        <v>25</v>
      </c>
      <c r="E31" s="59">
        <v>10</v>
      </c>
      <c r="F31" s="68" t="str">
        <f>B22</f>
        <v>Steyn van Blerk</v>
      </c>
      <c r="G31" s="57">
        <v>3</v>
      </c>
      <c r="H31" s="46"/>
      <c r="I31" s="76" t="s">
        <v>20</v>
      </c>
      <c r="J31" s="59">
        <v>14</v>
      </c>
      <c r="K31" s="59" t="str">
        <f>IF(G15="","",IF(G15&lt;G13,F15,F13))</f>
        <v>De Jongh Delana</v>
      </c>
      <c r="L31" s="68">
        <v>0</v>
      </c>
      <c r="M31" s="46"/>
      <c r="N31" s="59" t="s">
        <v>15</v>
      </c>
      <c r="O31" s="59">
        <v>16</v>
      </c>
      <c r="P31" s="59" t="str">
        <f>IF(L23="","",IF(L23&lt;L21,K23,K21))</f>
        <v>Sharon Cousins</v>
      </c>
      <c r="Q31" s="68">
        <v>1</v>
      </c>
      <c r="R31" s="46"/>
      <c r="S31" s="59" t="s">
        <v>24</v>
      </c>
      <c r="T31" s="59">
        <v>14</v>
      </c>
      <c r="U31" s="59" t="str">
        <f>IF(Q33="","",IF(Q33&gt;Q35,P33,P35))</f>
        <v>Melanie Knibbs</v>
      </c>
      <c r="V31" s="68"/>
      <c r="W31" s="46"/>
      <c r="X31" s="23">
        <v>14</v>
      </c>
      <c r="Y31" s="46" t="str">
        <f>IF(V31="","",IF(V31&lt;V29,U31,U29))</f>
        <v/>
      </c>
      <c r="AA31" s="33"/>
      <c r="AI31" s="8"/>
    </row>
    <row r="32" spans="1:37" s="24" customFormat="1" ht="13.5" thickBot="1">
      <c r="A32" s="25">
        <f>A30+1</f>
        <v>15</v>
      </c>
      <c r="B32" s="10" t="str">
        <f>AB17</f>
        <v>Melanie Knibbs</v>
      </c>
      <c r="C32" s="26"/>
      <c r="D32" s="60"/>
      <c r="E32" s="60"/>
      <c r="F32" s="61"/>
      <c r="G32" s="60"/>
      <c r="H32" s="46"/>
      <c r="I32" s="60"/>
      <c r="J32" s="60"/>
      <c r="K32" s="60"/>
      <c r="L32" s="61"/>
      <c r="M32" s="46"/>
      <c r="N32" s="64"/>
      <c r="O32" s="60"/>
      <c r="P32" s="60"/>
      <c r="Q32" s="61"/>
      <c r="R32" s="46"/>
      <c r="S32" s="64"/>
      <c r="T32" s="60"/>
      <c r="U32" s="60"/>
      <c r="V32" s="61"/>
      <c r="W32" s="46"/>
      <c r="X32" s="23"/>
      <c r="Y32" s="79"/>
      <c r="AA32" s="33"/>
      <c r="AI32" s="8"/>
    </row>
    <row r="33" spans="1:35" s="24" customFormat="1" ht="13.5" thickBot="1">
      <c r="A33" s="19"/>
      <c r="B33" s="20">
        <f>AC17</f>
        <v>824483902</v>
      </c>
      <c r="C33" s="21"/>
      <c r="D33" s="42" t="str">
        <f>"Court "&amp;AG10</f>
        <v xml:space="preserve">Court </v>
      </c>
      <c r="E33" s="48">
        <v>8</v>
      </c>
      <c r="F33" s="65" t="str">
        <f>B18</f>
        <v>Yusuf Timol</v>
      </c>
      <c r="G33" s="43">
        <v>3</v>
      </c>
      <c r="H33" s="46"/>
      <c r="I33" s="47" t="str">
        <f>"Court "&amp;AG19</f>
        <v xml:space="preserve">Court </v>
      </c>
      <c r="J33" s="48">
        <v>12</v>
      </c>
      <c r="K33" s="48" t="str">
        <f>IF(G23="","",IF(G23&lt;G21,F23,F21))</f>
        <v>EDDIE ORSMOND</v>
      </c>
      <c r="L33" s="65">
        <v>2</v>
      </c>
      <c r="M33" s="46"/>
      <c r="N33" s="71" t="str">
        <f>"Court "&amp;AJ10</f>
        <v xml:space="preserve">Court </v>
      </c>
      <c r="O33" s="48">
        <v>14</v>
      </c>
      <c r="P33" s="48" t="str">
        <f>IF(L31="","",IF(L31&lt;L29,K31,K29))</f>
        <v>De Jongh Delana</v>
      </c>
      <c r="Q33" s="65">
        <v>1</v>
      </c>
      <c r="R33" s="46"/>
      <c r="S33" s="71" t="str">
        <f>"Court "&amp;AJ12</f>
        <v xml:space="preserve">Court </v>
      </c>
      <c r="T33" s="48">
        <v>15</v>
      </c>
      <c r="U33" s="48" t="str">
        <f>IF(Q35="","",IF(Q35&lt;Q33,P35,P33))</f>
        <v>De Jongh Delana</v>
      </c>
      <c r="V33" s="65">
        <v>0</v>
      </c>
      <c r="W33" s="46"/>
      <c r="X33" s="23">
        <v>15</v>
      </c>
      <c r="Y33" s="46" t="str">
        <f>IF(V33="","",IF(V33&gt;V35,U33,U35))</f>
        <v>Sharon Cousins</v>
      </c>
      <c r="AA33" s="33"/>
      <c r="AI33" s="8"/>
    </row>
    <row r="34" spans="1:35" s="24" customFormat="1">
      <c r="A34" s="25">
        <f>A32+1</f>
        <v>16</v>
      </c>
      <c r="B34" s="10" t="str">
        <f>AB18</f>
        <v>Sharon Cousins</v>
      </c>
      <c r="C34" s="26"/>
      <c r="D34" s="50">
        <f>AH10</f>
        <v>0</v>
      </c>
      <c r="E34" s="54"/>
      <c r="F34" s="67" t="s">
        <v>6</v>
      </c>
      <c r="G34" s="51"/>
      <c r="H34" s="46"/>
      <c r="I34" s="50">
        <f>AH19</f>
        <v>0</v>
      </c>
      <c r="J34" s="54"/>
      <c r="K34" s="54" t="s">
        <v>6</v>
      </c>
      <c r="L34" s="67"/>
      <c r="M34" s="46"/>
      <c r="N34" s="54">
        <f>AK10</f>
        <v>0</v>
      </c>
      <c r="O34" s="54"/>
      <c r="P34" s="54" t="s">
        <v>6</v>
      </c>
      <c r="Q34" s="67"/>
      <c r="R34" s="46"/>
      <c r="S34" s="54">
        <f>AK12</f>
        <v>0</v>
      </c>
      <c r="T34" s="54"/>
      <c r="U34" s="54" t="s">
        <v>6</v>
      </c>
      <c r="V34" s="67"/>
      <c r="W34" s="46"/>
      <c r="X34" s="23"/>
      <c r="Y34" s="79"/>
      <c r="AA34" s="33"/>
      <c r="AI34" s="8"/>
    </row>
    <row r="35" spans="1:35" s="24" customFormat="1" ht="13.5" thickBot="1">
      <c r="A35" s="19"/>
      <c r="B35" s="20">
        <f>AC18</f>
        <v>847865300</v>
      </c>
      <c r="C35" s="28"/>
      <c r="D35" s="56" t="s">
        <v>29</v>
      </c>
      <c r="E35" s="59">
        <v>9</v>
      </c>
      <c r="F35" s="68" t="str">
        <f>B20</f>
        <v>Freddy Lapage</v>
      </c>
      <c r="G35" s="57">
        <v>1</v>
      </c>
      <c r="H35" s="77"/>
      <c r="I35" s="76" t="s">
        <v>23</v>
      </c>
      <c r="J35" s="59">
        <v>13</v>
      </c>
      <c r="K35" s="59" t="str">
        <f>IF(G19="","",IF(G19&lt;G17,F19,F17))</f>
        <v>Magalan Pather</v>
      </c>
      <c r="L35" s="68">
        <v>3</v>
      </c>
      <c r="M35" s="77"/>
      <c r="N35" s="59" t="s">
        <v>18</v>
      </c>
      <c r="O35" s="59">
        <v>15</v>
      </c>
      <c r="P35" s="59" t="str">
        <f>IF(L27="","",IF(L27&lt;L25,K27,K25))</f>
        <v>Melanie Knibbs</v>
      </c>
      <c r="Q35" s="68">
        <v>3</v>
      </c>
      <c r="R35" s="77"/>
      <c r="S35" s="59" t="s">
        <v>21</v>
      </c>
      <c r="T35" s="59">
        <v>16</v>
      </c>
      <c r="U35" s="59" t="str">
        <f>IF(Q31="","",IF(Q31&lt;Q29,P31,P29))</f>
        <v>Sharon Cousins</v>
      </c>
      <c r="V35" s="68">
        <v>3</v>
      </c>
      <c r="W35" s="77"/>
      <c r="X35" s="78">
        <v>16</v>
      </c>
      <c r="Y35" s="77" t="str">
        <f>IF(V35="","",IF(V35&lt;V33,U35,U33))</f>
        <v>De Jongh Delana</v>
      </c>
      <c r="AA35" s="33"/>
      <c r="AI35" s="8"/>
    </row>
    <row r="36" spans="1:35" s="24" customFormat="1" ht="19.5" customHeight="1">
      <c r="A36" s="29"/>
      <c r="B36" s="30"/>
      <c r="C36" s="31"/>
      <c r="D36" s="32"/>
      <c r="E36" s="32"/>
      <c r="H36" s="31"/>
      <c r="I36" s="33"/>
      <c r="J36" s="33"/>
      <c r="N36" s="33"/>
      <c r="O36" s="33"/>
      <c r="S36" s="33"/>
      <c r="T36" s="34"/>
      <c r="X36" s="33"/>
      <c r="AA36" s="33"/>
      <c r="AI36" s="8"/>
    </row>
  </sheetData>
  <mergeCells count="9">
    <mergeCell ref="X2:Y3"/>
    <mergeCell ref="E1:K1"/>
    <mergeCell ref="L1:M1"/>
    <mergeCell ref="N1:V1"/>
    <mergeCell ref="A1:B3"/>
    <mergeCell ref="D2:G3"/>
    <mergeCell ref="I2:L3"/>
    <mergeCell ref="N2:Q3"/>
    <mergeCell ref="S2:V3"/>
  </mergeCells>
  <printOptions horizontalCentered="1"/>
  <pageMargins left="0.23622047244094491" right="0.27559055118110237" top="0.98425196850393704" bottom="0.98425196850393704" header="0.51181102362204722" footer="0.51181102362204722"/>
  <pageSetup paperSize="8" orientation="landscape" r:id="rId1"/>
  <headerFooter alignWithMargins="0"/>
  <colBreaks count="2" manualBreakCount="2">
    <brk id="7" max="1048575" man="1"/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"/>
  <sheetViews>
    <sheetView topLeftCell="G1" zoomScaleNormal="100" workbookViewId="0">
      <selection activeCell="V8" sqref="V8"/>
    </sheetView>
  </sheetViews>
  <sheetFormatPr defaultRowHeight="12.75"/>
  <cols>
    <col min="1" max="1" width="2.7109375" style="35" bestFit="1" customWidth="1"/>
    <col min="2" max="2" width="18.28515625" style="30" customWidth="1"/>
    <col min="3" max="3" width="3.5703125" style="37" customWidth="1"/>
    <col min="4" max="4" width="9.42578125" style="33" customWidth="1"/>
    <col min="5" max="5" width="4.7109375" style="35" customWidth="1"/>
    <col min="6" max="6" width="16.85546875" style="24" bestFit="1" customWidth="1"/>
    <col min="7" max="7" width="7" style="8" customWidth="1"/>
    <col min="8" max="8" width="4.7109375" style="36" customWidth="1"/>
    <col min="9" max="9" width="8" style="33" customWidth="1"/>
    <col min="10" max="10" width="4.140625" style="35" customWidth="1"/>
    <col min="11" max="11" width="16.85546875" style="8" bestFit="1" customWidth="1"/>
    <col min="12" max="12" width="7" style="8" customWidth="1"/>
    <col min="13" max="13" width="4.7109375" style="8" customWidth="1"/>
    <col min="14" max="15" width="7" style="8" customWidth="1"/>
    <col min="16" max="16" width="16.85546875" style="8" bestFit="1" customWidth="1"/>
    <col min="17" max="17" width="7" style="8" customWidth="1"/>
    <col min="18" max="18" width="5.5703125" style="8" customWidth="1"/>
    <col min="19" max="19" width="8" style="33" customWidth="1"/>
    <col min="20" max="20" width="4.140625" style="35" customWidth="1"/>
    <col min="21" max="21" width="16.85546875" style="8" bestFit="1" customWidth="1"/>
    <col min="22" max="22" width="7" style="8" customWidth="1"/>
    <col min="23" max="23" width="4.140625" style="8" customWidth="1"/>
    <col min="24" max="24" width="8" style="33" customWidth="1"/>
    <col min="25" max="25" width="16.85546875" style="35" bestFit="1" customWidth="1"/>
    <col min="26" max="26" width="7.7109375" style="35" bestFit="1" customWidth="1"/>
    <col min="27" max="27" width="10.28515625" style="35" bestFit="1" customWidth="1"/>
    <col min="28" max="28" width="6.28515625" style="8" customWidth="1"/>
    <col min="29" max="29" width="6.140625" style="8" customWidth="1"/>
    <col min="30" max="30" width="22.7109375" style="8" customWidth="1"/>
    <col min="31" max="31" width="10" style="35" bestFit="1" customWidth="1"/>
    <col min="32" max="32" width="17.42578125" style="8" customWidth="1"/>
    <col min="33" max="33" width="9.140625" style="8"/>
    <col min="34" max="34" width="3" style="35" bestFit="1" customWidth="1"/>
    <col min="35" max="35" width="20.5703125" style="8" bestFit="1" customWidth="1"/>
    <col min="36" max="16384" width="9.140625" style="8"/>
  </cols>
  <sheetData>
    <row r="1" spans="1:35" s="3" customFormat="1" ht="23.25" customHeight="1" thickBot="1">
      <c r="A1" s="171" t="s">
        <v>0</v>
      </c>
      <c r="B1" s="172"/>
      <c r="C1" s="1"/>
      <c r="D1" s="177" t="s">
        <v>50</v>
      </c>
      <c r="E1" s="178"/>
      <c r="F1" s="178"/>
      <c r="G1" s="178"/>
      <c r="H1" s="178"/>
      <c r="I1" s="178"/>
      <c r="J1" s="179"/>
      <c r="K1" s="180" t="s">
        <v>36</v>
      </c>
      <c r="L1" s="181"/>
      <c r="M1" s="180" t="s">
        <v>51</v>
      </c>
      <c r="N1" s="182"/>
      <c r="O1" s="182"/>
      <c r="P1" s="182"/>
      <c r="Q1" s="182"/>
      <c r="R1" s="182"/>
      <c r="S1" s="182"/>
      <c r="T1" s="182"/>
      <c r="U1" s="181"/>
      <c r="V1" s="146"/>
      <c r="W1" s="2"/>
      <c r="X1" s="145"/>
      <c r="Y1" s="145" t="s">
        <v>54</v>
      </c>
      <c r="Z1" s="161"/>
      <c r="AA1" s="161"/>
      <c r="AB1" s="161"/>
      <c r="AC1" s="161"/>
      <c r="AD1" s="161"/>
      <c r="AE1" s="161"/>
      <c r="AF1" s="161"/>
      <c r="AG1" s="8"/>
      <c r="AH1" s="8"/>
      <c r="AI1" s="8"/>
    </row>
    <row r="2" spans="1:35" s="3" customFormat="1" ht="16.5" customHeight="1">
      <c r="A2" s="173"/>
      <c r="B2" s="174"/>
      <c r="C2" s="4"/>
      <c r="D2" s="183" t="s">
        <v>99</v>
      </c>
      <c r="E2" s="183"/>
      <c r="F2" s="183"/>
      <c r="G2" s="183"/>
      <c r="H2" s="5"/>
      <c r="I2" s="183" t="s">
        <v>96</v>
      </c>
      <c r="J2" s="183"/>
      <c r="K2" s="183"/>
      <c r="L2" s="185"/>
      <c r="M2" s="5"/>
      <c r="N2" s="187" t="s">
        <v>98</v>
      </c>
      <c r="O2" s="183"/>
      <c r="P2" s="183"/>
      <c r="Q2" s="185"/>
      <c r="R2" s="5"/>
      <c r="S2" s="187" t="s">
        <v>97</v>
      </c>
      <c r="T2" s="183"/>
      <c r="U2" s="183"/>
      <c r="V2" s="185"/>
      <c r="W2" s="5"/>
      <c r="X2" s="189" t="s">
        <v>2</v>
      </c>
      <c r="Y2" s="190"/>
      <c r="Z2" s="193" t="s">
        <v>5</v>
      </c>
      <c r="AA2" s="193" t="s">
        <v>49</v>
      </c>
      <c r="AC2" s="40" t="s">
        <v>35</v>
      </c>
      <c r="AD2" s="41" t="s">
        <v>33</v>
      </c>
      <c r="AE2" s="41" t="s">
        <v>34</v>
      </c>
    </row>
    <row r="3" spans="1:35" ht="12" customHeight="1" thickBot="1">
      <c r="A3" s="175"/>
      <c r="B3" s="176"/>
      <c r="C3" s="6"/>
      <c r="D3" s="184"/>
      <c r="E3" s="184"/>
      <c r="F3" s="184"/>
      <c r="G3" s="184"/>
      <c r="H3" s="7"/>
      <c r="I3" s="184"/>
      <c r="J3" s="184"/>
      <c r="K3" s="184"/>
      <c r="L3" s="186"/>
      <c r="M3" s="7"/>
      <c r="N3" s="188"/>
      <c r="O3" s="184"/>
      <c r="P3" s="184"/>
      <c r="Q3" s="186"/>
      <c r="R3" s="7"/>
      <c r="S3" s="188"/>
      <c r="T3" s="184"/>
      <c r="U3" s="184"/>
      <c r="V3" s="186"/>
      <c r="W3" s="7"/>
      <c r="X3" s="191"/>
      <c r="Y3" s="192"/>
      <c r="Z3" s="194"/>
      <c r="AA3" s="194"/>
      <c r="AC3" s="33"/>
      <c r="AD3" s="3"/>
      <c r="AE3" s="3"/>
      <c r="AH3" s="8"/>
    </row>
    <row r="4" spans="1:35" ht="13.5" customHeight="1" thickBot="1">
      <c r="A4" s="83">
        <v>1</v>
      </c>
      <c r="B4" s="84" t="str">
        <f>AD4</f>
        <v>Bennie Koekemoer</v>
      </c>
      <c r="C4" s="85"/>
      <c r="D4" s="12" t="s">
        <v>3</v>
      </c>
      <c r="E4" s="13"/>
      <c r="F4" s="39" t="s">
        <v>4</v>
      </c>
      <c r="G4" s="14" t="s">
        <v>5</v>
      </c>
      <c r="H4" s="16"/>
      <c r="I4" s="17" t="s">
        <v>3</v>
      </c>
      <c r="J4" s="13"/>
      <c r="K4" s="39" t="s">
        <v>4</v>
      </c>
      <c r="L4" s="14" t="s">
        <v>5</v>
      </c>
      <c r="M4" s="86"/>
      <c r="N4" s="17" t="s">
        <v>3</v>
      </c>
      <c r="O4" s="13"/>
      <c r="P4" s="13" t="s">
        <v>4</v>
      </c>
      <c r="Q4" s="14" t="s">
        <v>5</v>
      </c>
      <c r="R4" s="87"/>
      <c r="S4" s="17" t="s">
        <v>3</v>
      </c>
      <c r="T4" s="13"/>
      <c r="U4" s="13" t="s">
        <v>4</v>
      </c>
      <c r="V4" s="14" t="s">
        <v>5</v>
      </c>
      <c r="W4" s="16"/>
      <c r="X4" s="147"/>
      <c r="Y4" s="147"/>
      <c r="Z4" s="148"/>
      <c r="AA4" s="148"/>
      <c r="AC4" s="33">
        <v>1</v>
      </c>
      <c r="AD4" s="162" t="s">
        <v>84</v>
      </c>
      <c r="AE4" s="162">
        <v>833934762</v>
      </c>
      <c r="AH4" s="8"/>
    </row>
    <row r="5" spans="1:35" s="24" customFormat="1" ht="14.25" customHeight="1" thickBot="1">
      <c r="A5" s="19"/>
      <c r="B5" s="20">
        <f>AE4</f>
        <v>833934762</v>
      </c>
      <c r="C5" s="21"/>
      <c r="D5" s="149"/>
      <c r="E5" s="43">
        <v>1</v>
      </c>
      <c r="F5" s="48" t="str">
        <f>B4</f>
        <v>Bennie Koekemoer</v>
      </c>
      <c r="G5" s="88">
        <v>3</v>
      </c>
      <c r="H5" s="46"/>
      <c r="I5" s="150"/>
      <c r="J5" s="89">
        <v>1</v>
      </c>
      <c r="K5" s="90" t="str">
        <f>IF(G5="","",IF(G5&gt;G7,F5,F7))</f>
        <v>Bennie Koekemoer</v>
      </c>
      <c r="L5" s="91">
        <v>3</v>
      </c>
      <c r="M5" s="92"/>
      <c r="N5" s="151"/>
      <c r="O5" s="89">
        <v>1</v>
      </c>
      <c r="P5" s="90" t="str">
        <f>K5</f>
        <v>Bennie Koekemoer</v>
      </c>
      <c r="Q5" s="91">
        <v>3</v>
      </c>
      <c r="R5" s="93"/>
      <c r="S5" s="151"/>
      <c r="T5" s="89">
        <v>1</v>
      </c>
      <c r="U5" s="90" t="str">
        <f>IF(L5="","",IF(L5&gt;L7,K5,K7))</f>
        <v>Bennie Koekemoer</v>
      </c>
      <c r="V5" s="91">
        <v>1</v>
      </c>
      <c r="W5" s="46"/>
      <c r="X5" s="23">
        <v>1</v>
      </c>
      <c r="Y5" s="46" t="str">
        <f>U5</f>
        <v>Bennie Koekemoer</v>
      </c>
      <c r="Z5" s="23">
        <f>L5+Q5+V5</f>
        <v>7</v>
      </c>
      <c r="AA5" s="23">
        <f>RANK(Z5,Z$5:Z$11)</f>
        <v>2</v>
      </c>
      <c r="AC5" s="33">
        <v>2</v>
      </c>
      <c r="AD5" s="162" t="s">
        <v>92</v>
      </c>
      <c r="AE5" s="162">
        <v>829518661</v>
      </c>
    </row>
    <row r="6" spans="1:35" s="24" customFormat="1">
      <c r="A6" s="94">
        <v>2</v>
      </c>
      <c r="B6" s="84" t="str">
        <f>AD5</f>
        <v>Pieter Swart</v>
      </c>
      <c r="C6" s="22"/>
      <c r="D6" s="152"/>
      <c r="E6" s="51"/>
      <c r="F6" s="54" t="s">
        <v>6</v>
      </c>
      <c r="G6" s="95"/>
      <c r="H6" s="46"/>
      <c r="I6" s="153"/>
      <c r="J6" s="96"/>
      <c r="K6" s="97" t="s">
        <v>6</v>
      </c>
      <c r="L6" s="98"/>
      <c r="M6" s="92"/>
      <c r="N6" s="154"/>
      <c r="O6" s="96"/>
      <c r="P6" s="96" t="s">
        <v>6</v>
      </c>
      <c r="Q6" s="98"/>
      <c r="R6" s="93"/>
      <c r="S6" s="154"/>
      <c r="T6" s="96"/>
      <c r="U6" s="96" t="s">
        <v>6</v>
      </c>
      <c r="V6" s="98"/>
      <c r="W6" s="46"/>
      <c r="X6" s="23"/>
      <c r="Y6" s="79"/>
      <c r="Z6" s="155"/>
      <c r="AA6" s="155"/>
      <c r="AC6" s="33">
        <v>3</v>
      </c>
      <c r="AD6" s="162" t="s">
        <v>85</v>
      </c>
      <c r="AE6" s="162">
        <v>826577262</v>
      </c>
    </row>
    <row r="7" spans="1:35" s="24" customFormat="1" ht="13.5" thickBot="1">
      <c r="A7" s="19"/>
      <c r="B7" s="20">
        <f>AE5</f>
        <v>829518661</v>
      </c>
      <c r="C7" s="22"/>
      <c r="D7" s="56" t="s">
        <v>37</v>
      </c>
      <c r="E7" s="57">
        <v>8</v>
      </c>
      <c r="F7" s="59" t="str">
        <f>B18</f>
        <v>Willem Klopper</v>
      </c>
      <c r="G7" s="99">
        <v>0</v>
      </c>
      <c r="H7" s="46"/>
      <c r="I7" s="100" t="s">
        <v>26</v>
      </c>
      <c r="J7" s="100">
        <v>4</v>
      </c>
      <c r="K7" s="101" t="str">
        <f>IF(G17="","",IF(G17&gt;G19,F17,F19))</f>
        <v>Jacob Tlhaabye</v>
      </c>
      <c r="L7" s="102">
        <v>0</v>
      </c>
      <c r="M7" s="92"/>
      <c r="N7" s="101" t="s">
        <v>28</v>
      </c>
      <c r="O7" s="100">
        <v>3</v>
      </c>
      <c r="P7" s="101" t="str">
        <f>K11</f>
        <v>Klasie Schoeman</v>
      </c>
      <c r="Q7" s="102">
        <v>2</v>
      </c>
      <c r="R7" s="93"/>
      <c r="S7" s="101" t="s">
        <v>28</v>
      </c>
      <c r="T7" s="100">
        <v>2</v>
      </c>
      <c r="U7" s="101" t="str">
        <f>IF(L9="","",IF(L9&gt;L11,K9,K11))</f>
        <v>Pieter Swart</v>
      </c>
      <c r="V7" s="102">
        <v>3</v>
      </c>
      <c r="W7" s="46"/>
      <c r="X7" s="23">
        <v>2</v>
      </c>
      <c r="Y7" s="46" t="str">
        <f>U7</f>
        <v>Pieter Swart</v>
      </c>
      <c r="Z7" s="23">
        <f>L9+Q9+V7</f>
        <v>9</v>
      </c>
      <c r="AA7" s="23">
        <f>RANK(Z7,Z$5:Z$11)</f>
        <v>1</v>
      </c>
      <c r="AC7" s="33">
        <v>4</v>
      </c>
      <c r="AD7" s="163" t="s">
        <v>89</v>
      </c>
      <c r="AE7" s="162">
        <v>825508625</v>
      </c>
    </row>
    <row r="8" spans="1:35" s="24" customFormat="1" ht="13.5" thickBot="1">
      <c r="A8" s="94">
        <v>3</v>
      </c>
      <c r="B8" s="84" t="str">
        <f>AD6</f>
        <v>Klasie Schoeman</v>
      </c>
      <c r="C8" s="22"/>
      <c r="D8" s="60"/>
      <c r="E8" s="60"/>
      <c r="F8" s="60"/>
      <c r="G8" s="103"/>
      <c r="H8" s="46"/>
      <c r="I8" s="104"/>
      <c r="J8" s="105"/>
      <c r="K8" s="105"/>
      <c r="L8" s="106"/>
      <c r="M8" s="107"/>
      <c r="N8" s="104"/>
      <c r="O8" s="105"/>
      <c r="P8" s="105"/>
      <c r="Q8" s="106"/>
      <c r="R8" s="93"/>
      <c r="S8" s="104"/>
      <c r="T8" s="105"/>
      <c r="U8" s="105"/>
      <c r="V8" s="107"/>
      <c r="W8" s="46"/>
      <c r="X8" s="23"/>
      <c r="Y8" s="79"/>
      <c r="Z8" s="155"/>
      <c r="AA8" s="155"/>
      <c r="AC8" s="33">
        <f>AC7+1</f>
        <v>5</v>
      </c>
      <c r="AD8" s="162" t="s">
        <v>86</v>
      </c>
      <c r="AE8" s="162">
        <v>795008956</v>
      </c>
    </row>
    <row r="9" spans="1:35" s="24" customFormat="1" ht="13.5" thickBot="1">
      <c r="A9" s="19"/>
      <c r="B9" s="20">
        <f>AE6</f>
        <v>826577262</v>
      </c>
      <c r="C9" s="22"/>
      <c r="D9" s="149"/>
      <c r="E9" s="48">
        <v>2</v>
      </c>
      <c r="F9" s="48" t="str">
        <f>B6</f>
        <v>Pieter Swart</v>
      </c>
      <c r="G9" s="108">
        <v>3</v>
      </c>
      <c r="H9" s="46"/>
      <c r="I9" s="150"/>
      <c r="J9" s="90">
        <v>2</v>
      </c>
      <c r="K9" s="90" t="str">
        <f>IF(G9="","",IF(G9&gt;G11,F9,F11))</f>
        <v>Pieter Swart</v>
      </c>
      <c r="L9" s="109">
        <v>3</v>
      </c>
      <c r="M9" s="92"/>
      <c r="N9" s="150"/>
      <c r="O9" s="89">
        <v>2</v>
      </c>
      <c r="P9" s="90" t="str">
        <f>K9</f>
        <v>Pieter Swart</v>
      </c>
      <c r="Q9" s="91">
        <v>3</v>
      </c>
      <c r="R9" s="93"/>
      <c r="S9" s="150"/>
      <c r="T9" s="90">
        <v>3</v>
      </c>
      <c r="U9" s="90" t="str">
        <f>IF(L11="","",IF(L11&lt;L9,K11,K9))</f>
        <v>Klasie Schoeman</v>
      </c>
      <c r="V9" s="110">
        <v>2</v>
      </c>
      <c r="W9" s="46"/>
      <c r="X9" s="23">
        <v>3</v>
      </c>
      <c r="Y9" s="46" t="str">
        <f>U9</f>
        <v>Klasie Schoeman</v>
      </c>
      <c r="Z9" s="23">
        <f>L11+Q7+V9</f>
        <v>5</v>
      </c>
      <c r="AA9" s="23">
        <f>RANK(Z9,Z$5:Z$11)</f>
        <v>3</v>
      </c>
      <c r="AC9" s="33">
        <f>AC8+1</f>
        <v>6</v>
      </c>
      <c r="AD9" s="162" t="s">
        <v>93</v>
      </c>
      <c r="AE9" s="162">
        <v>827883030</v>
      </c>
    </row>
    <row r="10" spans="1:35" s="24" customFormat="1">
      <c r="A10" s="94">
        <v>4</v>
      </c>
      <c r="B10" s="84" t="str">
        <f>AD7</f>
        <v>Gerhard Buitendag</v>
      </c>
      <c r="C10" s="111"/>
      <c r="D10" s="152"/>
      <c r="E10" s="54"/>
      <c r="F10" s="54" t="s">
        <v>6</v>
      </c>
      <c r="G10" s="112"/>
      <c r="H10" s="46"/>
      <c r="I10" s="153"/>
      <c r="J10" s="97"/>
      <c r="K10" s="97" t="s">
        <v>6</v>
      </c>
      <c r="L10" s="113"/>
      <c r="M10" s="92"/>
      <c r="N10" s="154"/>
      <c r="O10" s="96"/>
      <c r="P10" s="96" t="s">
        <v>6</v>
      </c>
      <c r="Q10" s="98"/>
      <c r="R10" s="93"/>
      <c r="S10" s="154"/>
      <c r="T10" s="97"/>
      <c r="U10" s="97" t="s">
        <v>6</v>
      </c>
      <c r="V10" s="114"/>
      <c r="W10" s="46"/>
      <c r="X10" s="23"/>
      <c r="Y10" s="79"/>
      <c r="Z10" s="155"/>
      <c r="AA10" s="155"/>
      <c r="AC10" s="33">
        <f>AC9+1</f>
        <v>7</v>
      </c>
      <c r="AD10" s="162" t="s">
        <v>87</v>
      </c>
      <c r="AE10" s="162">
        <v>827893313</v>
      </c>
    </row>
    <row r="11" spans="1:35" s="24" customFormat="1" ht="13.5" thickBot="1">
      <c r="A11" s="19"/>
      <c r="B11" s="20">
        <f>AE7</f>
        <v>825508625</v>
      </c>
      <c r="C11" s="21"/>
      <c r="D11" s="56" t="s">
        <v>38</v>
      </c>
      <c r="E11" s="59">
        <v>7</v>
      </c>
      <c r="F11" s="59" t="str">
        <f>B16</f>
        <v>Elsie Morkel</v>
      </c>
      <c r="G11" s="115">
        <v>0</v>
      </c>
      <c r="H11" s="46"/>
      <c r="I11" s="100" t="s">
        <v>30</v>
      </c>
      <c r="J11" s="101">
        <v>3</v>
      </c>
      <c r="K11" s="101" t="str">
        <f>IF(G13="","",IF(G13&gt;G15,F13,F15))</f>
        <v>Klasie Schoeman</v>
      </c>
      <c r="L11" s="116">
        <v>1</v>
      </c>
      <c r="M11" s="92"/>
      <c r="N11" s="101" t="s">
        <v>32</v>
      </c>
      <c r="O11" s="100">
        <v>4</v>
      </c>
      <c r="P11" s="101" t="str">
        <f>K7</f>
        <v>Jacob Tlhaabye</v>
      </c>
      <c r="Q11" s="102">
        <v>0</v>
      </c>
      <c r="R11" s="93"/>
      <c r="S11" s="101" t="s">
        <v>32</v>
      </c>
      <c r="T11" s="101">
        <v>4</v>
      </c>
      <c r="U11" s="101" t="str">
        <f>IF(L7="","",IF(L7&lt;L5,K7,K5))</f>
        <v>Jacob Tlhaabye</v>
      </c>
      <c r="V11" s="117">
        <v>3</v>
      </c>
      <c r="W11" s="46"/>
      <c r="X11" s="23">
        <v>4</v>
      </c>
      <c r="Y11" s="46" t="str">
        <f>U11</f>
        <v>Jacob Tlhaabye</v>
      </c>
      <c r="Z11" s="23">
        <f>L7+Q11+V11</f>
        <v>3</v>
      </c>
      <c r="AA11" s="23">
        <f>RANK(Z11,Z$5:Z$11)</f>
        <v>4</v>
      </c>
      <c r="AC11" s="33">
        <f>AC10+1</f>
        <v>8</v>
      </c>
      <c r="AD11" s="162" t="s">
        <v>88</v>
      </c>
      <c r="AE11" s="162">
        <v>826229763</v>
      </c>
    </row>
    <row r="12" spans="1:35" s="24" customFormat="1" ht="13.5" thickBot="1">
      <c r="A12" s="94">
        <v>5</v>
      </c>
      <c r="B12" s="84" t="str">
        <f>AD8</f>
        <v>Jacob Tlhaabye</v>
      </c>
      <c r="C12" s="111"/>
      <c r="D12" s="60"/>
      <c r="E12" s="60"/>
      <c r="F12" s="60"/>
      <c r="G12" s="103"/>
      <c r="H12" s="46"/>
      <c r="I12" s="64"/>
      <c r="J12" s="60"/>
      <c r="K12" s="60"/>
      <c r="L12" s="118"/>
      <c r="M12" s="103"/>
      <c r="N12" s="119"/>
      <c r="O12" s="120"/>
      <c r="P12" s="120"/>
      <c r="Q12" s="121"/>
      <c r="R12" s="122"/>
      <c r="S12" s="64"/>
      <c r="T12" s="60"/>
      <c r="U12" s="60"/>
      <c r="V12" s="103"/>
      <c r="W12" s="46"/>
      <c r="X12" s="23"/>
      <c r="Y12" s="79"/>
      <c r="Z12" s="155"/>
      <c r="AA12" s="155"/>
    </row>
    <row r="13" spans="1:35" s="24" customFormat="1" ht="13.5" thickBot="1">
      <c r="A13" s="19"/>
      <c r="B13" s="20">
        <f>AE8</f>
        <v>795008956</v>
      </c>
      <c r="C13" s="156"/>
      <c r="D13" s="149"/>
      <c r="E13" s="48">
        <v>3</v>
      </c>
      <c r="F13" s="48" t="str">
        <f>B8</f>
        <v>Klasie Schoeman</v>
      </c>
      <c r="G13" s="108">
        <v>3</v>
      </c>
      <c r="H13" s="46"/>
      <c r="I13" s="157"/>
      <c r="J13" s="123">
        <v>5</v>
      </c>
      <c r="K13" s="123" t="str">
        <f>IF(G19="","",IF(G19&lt;G17,F19,F17))</f>
        <v>Gerhard Buitendag</v>
      </c>
      <c r="L13" s="124">
        <v>3</v>
      </c>
      <c r="M13" s="125"/>
      <c r="N13" s="158"/>
      <c r="O13" s="126">
        <v>5</v>
      </c>
      <c r="P13" s="123" t="str">
        <f>K13</f>
        <v>Gerhard Buitendag</v>
      </c>
      <c r="Q13" s="127">
        <v>3</v>
      </c>
      <c r="R13" s="128"/>
      <c r="S13" s="157"/>
      <c r="T13" s="123">
        <v>5</v>
      </c>
      <c r="U13" s="123" t="str">
        <f>K13</f>
        <v>Gerhard Buitendag</v>
      </c>
      <c r="V13" s="129">
        <v>3</v>
      </c>
      <c r="W13" s="46"/>
      <c r="X13" s="23">
        <v>5</v>
      </c>
      <c r="Y13" s="46" t="str">
        <f>U13</f>
        <v>Gerhard Buitendag</v>
      </c>
      <c r="Z13" s="23">
        <f>L13+Q13+V13</f>
        <v>9</v>
      </c>
      <c r="AA13" s="23">
        <f>RANK(Z13,Z$13:Z$19)+4</f>
        <v>5</v>
      </c>
    </row>
    <row r="14" spans="1:35" s="24" customFormat="1">
      <c r="A14" s="94">
        <v>6</v>
      </c>
      <c r="B14" s="84" t="str">
        <f>AD9</f>
        <v>Wilbur van Wyk</v>
      </c>
      <c r="C14" s="111"/>
      <c r="D14" s="152"/>
      <c r="E14" s="54"/>
      <c r="F14" s="54" t="s">
        <v>6</v>
      </c>
      <c r="G14" s="112"/>
      <c r="H14" s="46"/>
      <c r="I14" s="159"/>
      <c r="J14" s="130"/>
      <c r="K14" s="130" t="s">
        <v>6</v>
      </c>
      <c r="L14" s="131"/>
      <c r="M14" s="125"/>
      <c r="N14" s="160"/>
      <c r="O14" s="132"/>
      <c r="P14" s="132" t="s">
        <v>6</v>
      </c>
      <c r="Q14" s="133"/>
      <c r="R14" s="128"/>
      <c r="S14" s="160"/>
      <c r="T14" s="130"/>
      <c r="U14" s="130" t="s">
        <v>6</v>
      </c>
      <c r="V14" s="134"/>
      <c r="W14" s="46"/>
      <c r="X14" s="23"/>
      <c r="Y14" s="79"/>
      <c r="Z14" s="155"/>
      <c r="AA14" s="155"/>
    </row>
    <row r="15" spans="1:35" s="24" customFormat="1" ht="13.5" thickBot="1">
      <c r="A15" s="19"/>
      <c r="B15" s="20">
        <f>AE9</f>
        <v>827883030</v>
      </c>
      <c r="C15" s="21"/>
      <c r="D15" s="56" t="s">
        <v>8</v>
      </c>
      <c r="E15" s="59">
        <v>6</v>
      </c>
      <c r="F15" s="59" t="str">
        <f>B14</f>
        <v>Wilbur van Wyk</v>
      </c>
      <c r="G15" s="115">
        <v>1</v>
      </c>
      <c r="H15" s="46"/>
      <c r="I15" s="135" t="s">
        <v>39</v>
      </c>
      <c r="J15" s="136">
        <v>8</v>
      </c>
      <c r="K15" s="136" t="str">
        <f>IF(G7="","",IF(G7&lt;G5,F7,F5))</f>
        <v>Willem Klopper</v>
      </c>
      <c r="L15" s="137">
        <v>0</v>
      </c>
      <c r="M15" s="125"/>
      <c r="N15" s="136" t="s">
        <v>28</v>
      </c>
      <c r="O15" s="135">
        <v>7</v>
      </c>
      <c r="P15" s="136" t="str">
        <f>K19</f>
        <v>Elsie Morkel</v>
      </c>
      <c r="Q15" s="138">
        <v>1</v>
      </c>
      <c r="R15" s="128"/>
      <c r="S15" s="136" t="s">
        <v>42</v>
      </c>
      <c r="T15" s="136">
        <v>6</v>
      </c>
      <c r="U15" s="136" t="str">
        <f>K17</f>
        <v>Wilbur van Wyk</v>
      </c>
      <c r="V15" s="139">
        <v>0</v>
      </c>
      <c r="W15" s="46"/>
      <c r="X15" s="23">
        <v>6</v>
      </c>
      <c r="Y15" s="46" t="str">
        <f>U15</f>
        <v>Wilbur van Wyk</v>
      </c>
      <c r="Z15" s="23">
        <f>L17+Q17+V15</f>
        <v>6</v>
      </c>
      <c r="AA15" s="23">
        <f>RANK(Z15,Z$13:Z$19)+4</f>
        <v>6</v>
      </c>
    </row>
    <row r="16" spans="1:35" s="24" customFormat="1" ht="13.5" thickBot="1">
      <c r="A16" s="94">
        <v>7</v>
      </c>
      <c r="B16" s="84" t="str">
        <f>AD10</f>
        <v>Elsie Morkel</v>
      </c>
      <c r="C16" s="111"/>
      <c r="D16" s="60"/>
      <c r="E16" s="60"/>
      <c r="F16" s="60"/>
      <c r="G16" s="103"/>
      <c r="H16" s="46"/>
      <c r="I16" s="140"/>
      <c r="J16" s="141"/>
      <c r="K16" s="141"/>
      <c r="L16" s="142"/>
      <c r="M16" s="143"/>
      <c r="N16" s="140"/>
      <c r="O16" s="141"/>
      <c r="P16" s="141"/>
      <c r="Q16" s="142"/>
      <c r="R16" s="128"/>
      <c r="S16" s="140"/>
      <c r="T16" s="141"/>
      <c r="U16" s="144"/>
      <c r="V16" s="143"/>
      <c r="W16" s="46"/>
      <c r="X16" s="23"/>
      <c r="Y16" s="79"/>
      <c r="Z16" s="155"/>
      <c r="AA16" s="155"/>
      <c r="AC16" s="33"/>
    </row>
    <row r="17" spans="1:31" s="24" customFormat="1" ht="13.5" thickBot="1">
      <c r="A17" s="19"/>
      <c r="B17" s="20">
        <f>AE10</f>
        <v>827893313</v>
      </c>
      <c r="C17" s="21"/>
      <c r="D17" s="149"/>
      <c r="E17" s="48">
        <v>4</v>
      </c>
      <c r="F17" s="48" t="str">
        <f>B10</f>
        <v>Gerhard Buitendag</v>
      </c>
      <c r="G17" s="108">
        <v>1</v>
      </c>
      <c r="H17" s="46"/>
      <c r="I17" s="157"/>
      <c r="J17" s="123">
        <v>6</v>
      </c>
      <c r="K17" s="123" t="str">
        <f>IF(G15="","",IF(G15&lt;G13,F15,F13))</f>
        <v>Wilbur van Wyk</v>
      </c>
      <c r="L17" s="124">
        <v>3</v>
      </c>
      <c r="M17" s="125"/>
      <c r="N17" s="157"/>
      <c r="O17" s="126">
        <v>6</v>
      </c>
      <c r="P17" s="123" t="str">
        <f>K17</f>
        <v>Wilbur van Wyk</v>
      </c>
      <c r="Q17" s="127">
        <v>3</v>
      </c>
      <c r="R17" s="128"/>
      <c r="S17" s="157"/>
      <c r="T17" s="123">
        <v>7</v>
      </c>
      <c r="U17" s="123" t="str">
        <f>K19</f>
        <v>Elsie Morkel</v>
      </c>
      <c r="V17" s="129">
        <v>3</v>
      </c>
      <c r="W17" s="46"/>
      <c r="X17" s="23">
        <v>7</v>
      </c>
      <c r="Y17" s="46" t="str">
        <f>U17</f>
        <v>Elsie Morkel</v>
      </c>
      <c r="Z17" s="23">
        <f>L19+Q15+V17</f>
        <v>5</v>
      </c>
      <c r="AA17" s="23">
        <f>RANK(Z17,Z$13:Z$19)+4</f>
        <v>7</v>
      </c>
      <c r="AC17" s="33"/>
    </row>
    <row r="18" spans="1:31" s="24" customFormat="1">
      <c r="A18" s="94">
        <v>8</v>
      </c>
      <c r="B18" s="84" t="str">
        <f>AD11</f>
        <v>Willem Klopper</v>
      </c>
      <c r="C18" s="111"/>
      <c r="D18" s="152"/>
      <c r="E18" s="54"/>
      <c r="F18" s="54" t="s">
        <v>6</v>
      </c>
      <c r="G18" s="112"/>
      <c r="H18" s="46"/>
      <c r="I18" s="159"/>
      <c r="J18" s="130"/>
      <c r="K18" s="130" t="s">
        <v>6</v>
      </c>
      <c r="L18" s="131"/>
      <c r="M18" s="125"/>
      <c r="N18" s="160"/>
      <c r="O18" s="132"/>
      <c r="P18" s="132" t="s">
        <v>6</v>
      </c>
      <c r="Q18" s="133"/>
      <c r="R18" s="128"/>
      <c r="S18" s="160"/>
      <c r="T18" s="130"/>
      <c r="U18" s="130" t="s">
        <v>6</v>
      </c>
      <c r="V18" s="134"/>
      <c r="W18" s="46"/>
      <c r="X18" s="23"/>
      <c r="Y18" s="79"/>
      <c r="Z18" s="155"/>
      <c r="AA18" s="155"/>
      <c r="AC18" s="33"/>
    </row>
    <row r="19" spans="1:31" s="24" customFormat="1" ht="13.5" thickBot="1">
      <c r="A19" s="19"/>
      <c r="B19" s="20">
        <f>AE11</f>
        <v>826229763</v>
      </c>
      <c r="C19" s="21"/>
      <c r="D19" s="56" t="s">
        <v>11</v>
      </c>
      <c r="E19" s="59">
        <v>5</v>
      </c>
      <c r="F19" s="59" t="str">
        <f>B12</f>
        <v>Jacob Tlhaabye</v>
      </c>
      <c r="G19" s="115">
        <v>3</v>
      </c>
      <c r="H19" s="46"/>
      <c r="I19" s="135" t="s">
        <v>40</v>
      </c>
      <c r="J19" s="136">
        <v>7</v>
      </c>
      <c r="K19" s="136" t="str">
        <f>IF(G11="","",IF(G11&lt;G9,F11,F9))</f>
        <v>Elsie Morkel</v>
      </c>
      <c r="L19" s="137">
        <v>1</v>
      </c>
      <c r="M19" s="125"/>
      <c r="N19" s="136" t="s">
        <v>32</v>
      </c>
      <c r="O19" s="135">
        <v>8</v>
      </c>
      <c r="P19" s="136" t="str">
        <f>K15</f>
        <v>Willem Klopper</v>
      </c>
      <c r="Q19" s="138">
        <v>1</v>
      </c>
      <c r="R19" s="128"/>
      <c r="S19" s="136" t="s">
        <v>41</v>
      </c>
      <c r="T19" s="136">
        <v>8</v>
      </c>
      <c r="U19" s="136" t="str">
        <f>K15</f>
        <v>Willem Klopper</v>
      </c>
      <c r="V19" s="139">
        <v>1</v>
      </c>
      <c r="W19" s="46"/>
      <c r="X19" s="78">
        <v>8</v>
      </c>
      <c r="Y19" s="77" t="str">
        <f>U19</f>
        <v>Willem Klopper</v>
      </c>
      <c r="Z19" s="78">
        <f>L15+Q19+V19</f>
        <v>2</v>
      </c>
      <c r="AA19" s="78">
        <f>RANK(Z19,Z$13:Z$19)+4</f>
        <v>8</v>
      </c>
      <c r="AC19" s="33"/>
    </row>
    <row r="20" spans="1:31">
      <c r="AD20" s="24"/>
      <c r="AE20" s="24"/>
    </row>
  </sheetData>
  <mergeCells count="11">
    <mergeCell ref="X2:Y3"/>
    <mergeCell ref="Z2:Z3"/>
    <mergeCell ref="AA2:AA3"/>
    <mergeCell ref="A1:B3"/>
    <mergeCell ref="D2:G3"/>
    <mergeCell ref="I2:L3"/>
    <mergeCell ref="N2:Q3"/>
    <mergeCell ref="S2:V3"/>
    <mergeCell ref="D1:J1"/>
    <mergeCell ref="K1:L1"/>
    <mergeCell ref="M1:U1"/>
  </mergeCells>
  <printOptions horizontalCentered="1"/>
  <pageMargins left="0.23622047244094491" right="0.27559055118110237" top="0.98425196850393704" bottom="0.98425196850393704" header="0.51181102362204722" footer="0.51181102362204722"/>
  <pageSetup paperSize="8" orientation="landscape" r:id="rId1"/>
  <headerFooter alignWithMargins="0"/>
  <colBreaks count="2" manualBreakCount="2">
    <brk id="7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A-section</vt:lpstr>
      <vt:lpstr>B-section</vt:lpstr>
      <vt:lpstr>C-section</vt:lpstr>
      <vt:lpstr>'A-section'!Print_Area</vt:lpstr>
      <vt:lpstr>'B-section'!Print_Area</vt:lpstr>
      <vt:lpstr>'C-section'!Print_Area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Blaar</dc:creator>
  <cp:lastModifiedBy>Blaar</cp:lastModifiedBy>
  <cp:lastPrinted>2011-07-10T21:08:16Z</cp:lastPrinted>
  <dcterms:created xsi:type="dcterms:W3CDTF">2011-04-14T07:27:03Z</dcterms:created>
  <dcterms:modified xsi:type="dcterms:W3CDTF">2015-06-13T11:27:31Z</dcterms:modified>
</cp:coreProperties>
</file>