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queryTables/queryTable2.xml" ContentType="application/vnd.openxmlformats-officedocument.spreadsheetml.queryTable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0" windowWidth="19140" windowHeight="6975" tabRatio="834" activeTab="1"/>
  </bookViews>
  <sheets>
    <sheet name="GIRLS ENTRIES" sheetId="42" r:id="rId1"/>
    <sheet name="GIRLS u11-13 A" sheetId="53" r:id="rId2"/>
    <sheet name="GIRLS u11-13 B" sheetId="54" r:id="rId3"/>
    <sheet name="GIRLS u14-16" sheetId="55" r:id="rId4"/>
    <sheet name="GIRLS u19" sheetId="64" r:id="rId5"/>
    <sheet name="BOYS ENTRIES" sheetId="57" r:id="rId6"/>
    <sheet name="BOYS u11" sheetId="58" r:id="rId7"/>
    <sheet name="BOYS u11 9-13" sheetId="59" r:id="rId8"/>
    <sheet name="BOYS u13" sheetId="44" r:id="rId9"/>
    <sheet name="BOYS u13 17-21" sheetId="48" r:id="rId10"/>
    <sheet name="BOYS u14" sheetId="60" r:id="rId11"/>
    <sheet name="BOYS u16" sheetId="62" r:id="rId12"/>
    <sheet name="BOYS u19" sheetId="68" r:id="rId13"/>
  </sheets>
  <definedNames>
    <definedName name="formdata_9" localSheetId="5">'BOYS ENTRIES'!$B$4:$K$2129</definedName>
    <definedName name="formdata_9" localSheetId="0">'GIRLS ENTRIES'!$B$5:$K$2125</definedName>
    <definedName name="_xlnm.Print_Area" localSheetId="6">'BOYS u11'!$A$1:$AK$29</definedName>
    <definedName name="_xlnm.Print_Area" localSheetId="12">'BOYS u19'!$A$1:$AD$54</definedName>
    <definedName name="_xlnm.Print_Area" localSheetId="1">'GIRLS u11-13 A'!$A$1:$R$32</definedName>
    <definedName name="_xlnm.Print_Area" localSheetId="2">'GIRLS u11-13 B'!$A$1:$R$31</definedName>
    <definedName name="_xlnm.Print_Area" localSheetId="3">'GIRLS u14-16'!$A$1:$AD$54</definedName>
    <definedName name="_xlnm.Print_Area" localSheetId="4">'GIRLS u19'!$A$1:$R$47</definedName>
  </definedNames>
  <calcPr calcId="145621"/>
</workbook>
</file>

<file path=xl/calcChain.xml><?xml version="1.0" encoding="utf-8"?>
<calcChain xmlns="http://schemas.openxmlformats.org/spreadsheetml/2006/main">
  <c r="U103" i="62" l="1"/>
  <c r="F36" i="62"/>
  <c r="F33" i="62"/>
  <c r="V25" i="58" l="1"/>
  <c r="AH65" i="62"/>
  <c r="A27" i="48" l="1"/>
  <c r="A17" i="48"/>
  <c r="A20" i="48" s="1"/>
  <c r="F15" i="48"/>
  <c r="L45" i="44"/>
  <c r="A23" i="48" l="1"/>
  <c r="X7" i="68"/>
  <c r="N50" i="68"/>
  <c r="K36" i="68" l="1"/>
  <c r="I38" i="68"/>
  <c r="I44" i="68" s="1"/>
  <c r="I7" i="68"/>
  <c r="I13" i="68" s="1"/>
  <c r="I19" i="68" s="1"/>
  <c r="I25" i="68" s="1"/>
  <c r="F11" i="68"/>
  <c r="D19" i="68"/>
  <c r="D25" i="68" s="1"/>
  <c r="D32" i="68" s="1"/>
  <c r="D38" i="68" s="1"/>
  <c r="D44" i="68" s="1"/>
  <c r="D50" i="68" s="1"/>
  <c r="F29" i="68"/>
  <c r="K54" i="68" s="1"/>
  <c r="P45" i="68" s="1"/>
  <c r="U45" i="68" s="1"/>
  <c r="B8" i="68"/>
  <c r="B9" i="68"/>
  <c r="B10" i="68"/>
  <c r="F33" i="68" s="1"/>
  <c r="K29" i="68" s="1"/>
  <c r="P20" i="68" s="1"/>
  <c r="B11" i="68"/>
  <c r="F39" i="68" s="1"/>
  <c r="B12" i="68"/>
  <c r="F45" i="68" s="1"/>
  <c r="K17" i="68" s="1"/>
  <c r="P29" i="68" s="1"/>
  <c r="B13" i="68"/>
  <c r="F51" i="68" s="1"/>
  <c r="K11" i="68" s="1"/>
  <c r="P23" i="68" s="1"/>
  <c r="B14" i="68"/>
  <c r="F54" i="68" s="1"/>
  <c r="B15" i="68"/>
  <c r="F48" i="68" s="1"/>
  <c r="B16" i="68"/>
  <c r="F42" i="68" s="1"/>
  <c r="K45" i="68" s="1"/>
  <c r="P42" i="68" s="1"/>
  <c r="U36" i="68" s="1"/>
  <c r="Z39" i="68" s="1"/>
  <c r="AD39" i="68" s="1"/>
  <c r="B17" i="68"/>
  <c r="B18" i="68"/>
  <c r="B19" i="68"/>
  <c r="F23" i="68" s="1"/>
  <c r="B20" i="68"/>
  <c r="F17" i="68" s="1"/>
  <c r="K42" i="68" s="1"/>
  <c r="P54" i="68" s="1"/>
  <c r="U48" i="68" s="1"/>
  <c r="Z51" i="68" s="1"/>
  <c r="AD48" i="68" s="1"/>
  <c r="B7" i="68"/>
  <c r="F14" i="68" s="1"/>
  <c r="K14" i="68" s="1"/>
  <c r="P14" i="68" s="1"/>
  <c r="B6" i="68"/>
  <c r="AB54" i="68"/>
  <c r="AB51" i="68"/>
  <c r="AB48" i="68"/>
  <c r="AD45" i="68"/>
  <c r="AB45" i="68"/>
  <c r="AB42" i="68"/>
  <c r="AB39" i="68"/>
  <c r="AB36" i="68"/>
  <c r="AB33" i="68"/>
  <c r="AB29" i="68"/>
  <c r="AB26" i="68"/>
  <c r="AB23" i="68"/>
  <c r="P48" i="68"/>
  <c r="U54" i="68" s="1"/>
  <c r="Z54" i="68" s="1"/>
  <c r="AD54" i="68" s="1"/>
  <c r="AB20" i="68"/>
  <c r="AB17" i="68"/>
  <c r="AB14" i="68"/>
  <c r="AB11" i="68"/>
  <c r="AB8" i="68"/>
  <c r="B6" i="53"/>
  <c r="B14" i="53" s="1"/>
  <c r="B7" i="53"/>
  <c r="B15" i="53" s="1"/>
  <c r="B8" i="53"/>
  <c r="B9" i="53"/>
  <c r="B16" i="53" s="1"/>
  <c r="B24" i="53" s="1"/>
  <c r="B10" i="53"/>
  <c r="B11" i="53"/>
  <c r="B27" i="53" l="1"/>
  <c r="B20" i="53"/>
  <c r="I50" i="68"/>
  <c r="N7" i="68" s="1"/>
  <c r="N13" i="68" s="1"/>
  <c r="N19" i="68" s="1"/>
  <c r="N25" i="68" s="1"/>
  <c r="N32" i="68" s="1"/>
  <c r="N38" i="68" s="1"/>
  <c r="S7" i="68" s="1"/>
  <c r="S13" i="68" s="1"/>
  <c r="S19" i="68" s="1"/>
  <c r="S25" i="68" s="1"/>
  <c r="S32" i="68" s="1"/>
  <c r="S38" i="68" s="1"/>
  <c r="S44" i="68" s="1"/>
  <c r="X13" i="68" s="1"/>
  <c r="X19" i="68" s="1"/>
  <c r="X25" i="68" s="1"/>
  <c r="X32" i="68" s="1"/>
  <c r="X38" i="68" s="1"/>
  <c r="X44" i="68" s="1"/>
  <c r="K20" i="68"/>
  <c r="P17" i="68" s="1"/>
  <c r="Z14" i="68" s="1"/>
  <c r="AD11" i="68" s="1"/>
  <c r="K33" i="68"/>
  <c r="P33" i="68" s="1"/>
  <c r="U33" i="68" s="1"/>
  <c r="Z33" i="68" s="1"/>
  <c r="AD42" i="68" s="1"/>
  <c r="F20" i="68"/>
  <c r="F36" i="68"/>
  <c r="K51" i="68" s="1"/>
  <c r="P36" i="68" s="1"/>
  <c r="U42" i="68" s="1"/>
  <c r="Z42" i="68" s="1"/>
  <c r="AD33" i="68" s="1"/>
  <c r="F26" i="68"/>
  <c r="K26" i="68" s="1"/>
  <c r="P11" i="68" s="1"/>
  <c r="F8" i="68"/>
  <c r="K8" i="68" s="1"/>
  <c r="P8" i="68" s="1"/>
  <c r="K48" i="68"/>
  <c r="P51" i="68" s="1"/>
  <c r="U51" i="68" s="1"/>
  <c r="Z48" i="68" s="1"/>
  <c r="AD51" i="68" s="1"/>
  <c r="K39" i="68"/>
  <c r="P39" i="68" s="1"/>
  <c r="U39" i="68" s="1"/>
  <c r="Z36" i="68" s="1"/>
  <c r="AD36" i="68" s="1"/>
  <c r="K23" i="68"/>
  <c r="P26" i="68" s="1"/>
  <c r="Z26" i="68"/>
  <c r="AD26" i="68" s="1"/>
  <c r="U23" i="68"/>
  <c r="U14" i="68"/>
  <c r="Z11" i="68"/>
  <c r="AD17" i="68" s="1"/>
  <c r="U29" i="68"/>
  <c r="Z29" i="68"/>
  <c r="AD23" i="68" s="1"/>
  <c r="U26" i="68"/>
  <c r="Z23" i="68"/>
  <c r="AD29" i="68" s="1"/>
  <c r="U17" i="68"/>
  <c r="Z17" i="68"/>
  <c r="AD8" i="68" s="1"/>
  <c r="Z20" i="68"/>
  <c r="AD20" i="68" s="1"/>
  <c r="U20" i="68"/>
  <c r="B22" i="53"/>
  <c r="B26" i="53"/>
  <c r="B30" i="53"/>
  <c r="B23" i="53"/>
  <c r="B18" i="53"/>
  <c r="Z8" i="68" l="1"/>
  <c r="AD14" i="68" s="1"/>
  <c r="U8" i="68"/>
  <c r="U11" i="68"/>
  <c r="F23" i="48"/>
  <c r="F21" i="48"/>
  <c r="F18" i="48"/>
  <c r="F14" i="48"/>
  <c r="F26" i="48" s="1"/>
  <c r="A15" i="48"/>
  <c r="A26" i="48" s="1"/>
  <c r="A14" i="48"/>
  <c r="A18" i="48" l="1"/>
  <c r="F24" i="48"/>
  <c r="A24" i="48"/>
  <c r="F27" i="48"/>
  <c r="A21" i="48"/>
  <c r="F17" i="48"/>
  <c r="F20" i="48"/>
  <c r="F27" i="59"/>
  <c r="A27" i="59"/>
  <c r="A24" i="59"/>
  <c r="A23" i="59"/>
  <c r="F19" i="59"/>
  <c r="A19" i="59"/>
  <c r="F15" i="59"/>
  <c r="F26" i="59" s="1"/>
  <c r="F14" i="59"/>
  <c r="F31" i="59" s="1"/>
  <c r="A16" i="59"/>
  <c r="A26" i="59" s="1"/>
  <c r="A15" i="59"/>
  <c r="A31" i="59" s="1"/>
  <c r="A14" i="59"/>
  <c r="F32" i="59" s="1"/>
  <c r="A22" i="59" l="1"/>
  <c r="A32" i="59"/>
  <c r="A28" i="59"/>
  <c r="F22" i="59"/>
  <c r="A20" i="59"/>
  <c r="A30" i="59"/>
  <c r="F23" i="59"/>
  <c r="A18" i="59"/>
  <c r="F18" i="59"/>
  <c r="B22" i="44"/>
  <c r="B23" i="44"/>
  <c r="B24" i="44"/>
  <c r="B25" i="44"/>
  <c r="B8" i="44"/>
  <c r="I15" i="53"/>
  <c r="I16" i="53" s="1"/>
  <c r="I18" i="53" s="1"/>
  <c r="I19" i="53" s="1"/>
  <c r="I20" i="53" s="1"/>
  <c r="I22" i="53" s="1"/>
  <c r="I23" i="53" s="1"/>
  <c r="I24" i="53" s="1"/>
  <c r="I26" i="53" s="1"/>
  <c r="I27" i="53" s="1"/>
  <c r="I28" i="53" s="1"/>
  <c r="I30" i="53" s="1"/>
  <c r="I31" i="53" s="1"/>
  <c r="I32" i="53" s="1"/>
  <c r="D14" i="62"/>
  <c r="D20" i="62" s="1"/>
  <c r="D26" i="62" s="1"/>
  <c r="D33" i="62" s="1"/>
  <c r="D39" i="62" s="1"/>
  <c r="D46" i="62" s="1"/>
  <c r="I8" i="62" s="1"/>
  <c r="I14" i="62" s="1"/>
  <c r="I20" i="62" s="1"/>
  <c r="I26" i="62" s="1"/>
  <c r="I33" i="62" s="1"/>
  <c r="I39" i="62" s="1"/>
  <c r="I46" i="62" s="1"/>
  <c r="I52" i="62" s="1"/>
  <c r="N8" i="62" s="1"/>
  <c r="N14" i="62" s="1"/>
  <c r="N20" i="62" s="1"/>
  <c r="N26" i="62" s="1"/>
  <c r="N33" i="62" s="1"/>
  <c r="N39" i="62" s="1"/>
  <c r="N46" i="62" s="1"/>
  <c r="N52" i="62" s="1"/>
  <c r="S8" i="62" s="1"/>
  <c r="S14" i="62" s="1"/>
  <c r="S20" i="62" s="1"/>
  <c r="S26" i="62" s="1"/>
  <c r="S33" i="62" s="1"/>
  <c r="S39" i="62" s="1"/>
  <c r="S46" i="62" s="1"/>
  <c r="S52" i="62" s="1"/>
  <c r="S59" i="62" s="1"/>
  <c r="S65" i="62" s="1"/>
  <c r="S72" i="62" s="1"/>
  <c r="S78" i="62" s="1"/>
  <c r="S91" i="62" s="1"/>
  <c r="J16" i="60"/>
  <c r="J17" i="60" s="1"/>
  <c r="J20" i="60" s="1"/>
  <c r="J21" i="60" s="1"/>
  <c r="J22" i="60" s="1"/>
  <c r="J25" i="60" s="1"/>
  <c r="J26" i="60" s="1"/>
  <c r="J27" i="60" s="1"/>
  <c r="J30" i="60" s="1"/>
  <c r="J31" i="60" s="1"/>
  <c r="J32" i="60" s="1"/>
  <c r="J35" i="60" s="1"/>
  <c r="J36" i="60" s="1"/>
  <c r="J37" i="60" s="1"/>
  <c r="J40" i="60" s="1"/>
  <c r="J41" i="60" s="1"/>
  <c r="J42" i="60" s="1"/>
  <c r="J45" i="60" s="1"/>
  <c r="J46" i="60" s="1"/>
  <c r="J47" i="60" s="1"/>
  <c r="J15" i="48"/>
  <c r="J17" i="48" s="1"/>
  <c r="J18" i="48" s="1"/>
  <c r="J20" i="48" s="1"/>
  <c r="J21" i="48" s="1"/>
  <c r="D13" i="44"/>
  <c r="D19" i="44" s="1"/>
  <c r="D25" i="44" s="1"/>
  <c r="D31" i="44" s="1"/>
  <c r="J7" i="44" s="1"/>
  <c r="J13" i="44" s="1"/>
  <c r="J15" i="59"/>
  <c r="J18" i="59" s="1"/>
  <c r="J19" i="59" s="1"/>
  <c r="J22" i="59" s="1"/>
  <c r="J23" i="59" s="1"/>
  <c r="J26" i="59" s="1"/>
  <c r="J27" i="59" s="1"/>
  <c r="J31" i="59" s="1"/>
  <c r="J32" i="59" s="1"/>
  <c r="D13" i="58"/>
  <c r="D19" i="58" s="1"/>
  <c r="D25" i="58" s="1"/>
  <c r="I16" i="64"/>
  <c r="I17" i="64" s="1"/>
  <c r="I20" i="64" s="1"/>
  <c r="I21" i="64" s="1"/>
  <c r="I22" i="64" s="1"/>
  <c r="I25" i="64" s="1"/>
  <c r="I26" i="64" s="1"/>
  <c r="I27" i="64" s="1"/>
  <c r="I29" i="64" s="1"/>
  <c r="I30" i="64" s="1"/>
  <c r="I31" i="64" s="1"/>
  <c r="I34" i="64" s="1"/>
  <c r="I35" i="64" s="1"/>
  <c r="I36" i="64" s="1"/>
  <c r="I39" i="64" s="1"/>
  <c r="I40" i="64" s="1"/>
  <c r="I41" i="64" s="1"/>
  <c r="I44" i="64" s="1"/>
  <c r="I45" i="64" s="1"/>
  <c r="I46" i="64" s="1"/>
  <c r="D13" i="55"/>
  <c r="D19" i="55" s="1"/>
  <c r="D25" i="55" s="1"/>
  <c r="D32" i="55" s="1"/>
  <c r="D38" i="55" s="1"/>
  <c r="D44" i="55" s="1"/>
  <c r="D50" i="55" s="1"/>
  <c r="I7" i="55" s="1"/>
  <c r="I13" i="55" s="1"/>
  <c r="I19" i="55" s="1"/>
  <c r="I25" i="55" s="1"/>
  <c r="I32" i="55" s="1"/>
  <c r="I38" i="55" s="1"/>
  <c r="I44" i="55" s="1"/>
  <c r="I50" i="55" s="1"/>
  <c r="N7" i="55" s="1"/>
  <c r="N13" i="55" s="1"/>
  <c r="N19" i="55" s="1"/>
  <c r="N25" i="55" s="1"/>
  <c r="N32" i="55" s="1"/>
  <c r="N38" i="55" s="1"/>
  <c r="N44" i="55" s="1"/>
  <c r="N50" i="55" s="1"/>
  <c r="S7" i="55" s="1"/>
  <c r="S13" i="55" s="1"/>
  <c r="S19" i="55" s="1"/>
  <c r="S25" i="55" s="1"/>
  <c r="S32" i="55" s="1"/>
  <c r="S38" i="55" s="1"/>
  <c r="S44" i="55" s="1"/>
  <c r="S50" i="55" s="1"/>
  <c r="X7" i="55" s="1"/>
  <c r="X13" i="55" s="1"/>
  <c r="X19" i="55" s="1"/>
  <c r="X25" i="55" s="1"/>
  <c r="X32" i="55" s="1"/>
  <c r="X38" i="55" s="1"/>
  <c r="X44" i="55" s="1"/>
  <c r="X50" i="55" s="1"/>
  <c r="B8" i="62"/>
  <c r="B9" i="62"/>
  <c r="B10" i="62"/>
  <c r="B11" i="62"/>
  <c r="B12" i="62"/>
  <c r="B13" i="62"/>
  <c r="B14" i="62"/>
  <c r="B15" i="62"/>
  <c r="B16" i="62"/>
  <c r="B17" i="62"/>
  <c r="B18" i="62"/>
  <c r="B19" i="62"/>
  <c r="B20" i="62"/>
  <c r="B21" i="62"/>
  <c r="B22" i="62"/>
  <c r="B23" i="62"/>
  <c r="B24" i="62"/>
  <c r="B25" i="62"/>
  <c r="B26" i="62"/>
  <c r="B27" i="62"/>
  <c r="B28" i="62"/>
  <c r="B29" i="62"/>
  <c r="B30" i="62"/>
  <c r="B31" i="62"/>
  <c r="B32" i="62"/>
  <c r="B33" i="62"/>
  <c r="B34" i="62"/>
  <c r="B35" i="62"/>
  <c r="B7" i="62"/>
  <c r="B7" i="60"/>
  <c r="B8" i="60"/>
  <c r="B9" i="60"/>
  <c r="B10" i="60"/>
  <c r="B11" i="60"/>
  <c r="B12" i="60"/>
  <c r="B6" i="60"/>
  <c r="B7" i="44"/>
  <c r="B9" i="44"/>
  <c r="B10" i="44"/>
  <c r="B11" i="44"/>
  <c r="B13" i="44"/>
  <c r="B14" i="44"/>
  <c r="B16" i="44"/>
  <c r="B18" i="44"/>
  <c r="B19" i="44"/>
  <c r="B20" i="44"/>
  <c r="B21" i="44"/>
  <c r="B6" i="44"/>
  <c r="B7" i="58"/>
  <c r="B8" i="58"/>
  <c r="B9" i="58"/>
  <c r="B10" i="58"/>
  <c r="B11" i="58"/>
  <c r="B12" i="58"/>
  <c r="B13" i="58"/>
  <c r="F32" i="58" s="1"/>
  <c r="B14" i="58"/>
  <c r="F35" i="58" s="1"/>
  <c r="B15" i="58"/>
  <c r="B16" i="58"/>
  <c r="B17" i="58"/>
  <c r="B18" i="58"/>
  <c r="B6" i="58"/>
  <c r="B12" i="64"/>
  <c r="B18" i="64" s="1"/>
  <c r="F22" i="64" s="1"/>
  <c r="B11" i="64"/>
  <c r="F15" i="64" s="1"/>
  <c r="F30" i="64" s="1"/>
  <c r="B10" i="64"/>
  <c r="F16" i="64" s="1"/>
  <c r="F20" i="64" s="1"/>
  <c r="B9" i="64"/>
  <c r="F17" i="64" s="1"/>
  <c r="B32" i="64" s="1"/>
  <c r="B8" i="64"/>
  <c r="B17" i="64" s="1"/>
  <c r="B26" i="64" s="1"/>
  <c r="B7" i="64"/>
  <c r="B16" i="64" s="1"/>
  <c r="I12" i="64"/>
  <c r="H11" i="64"/>
  <c r="I11" i="64" s="1"/>
  <c r="I10" i="64"/>
  <c r="I9" i="64"/>
  <c r="I8" i="64"/>
  <c r="I7" i="64"/>
  <c r="B10" i="55"/>
  <c r="B11" i="55"/>
  <c r="B12" i="55"/>
  <c r="B13" i="55"/>
  <c r="B14" i="55"/>
  <c r="B15" i="55"/>
  <c r="B16" i="55"/>
  <c r="B17" i="55"/>
  <c r="B18" i="55"/>
  <c r="B19" i="55"/>
  <c r="B20" i="55"/>
  <c r="B21" i="55"/>
  <c r="J23" i="48" l="1"/>
  <c r="J24" i="48" s="1"/>
  <c r="J26" i="48" s="1"/>
  <c r="J27" i="48" s="1"/>
  <c r="D31" i="58"/>
  <c r="J7" i="58" s="1"/>
  <c r="J13" i="58" s="1"/>
  <c r="J19" i="58" s="1"/>
  <c r="J25" i="58" s="1"/>
  <c r="P7" i="58" s="1"/>
  <c r="P13" i="58" s="1"/>
  <c r="P19" i="58" s="1"/>
  <c r="P25" i="58" s="1"/>
  <c r="V7" i="58" s="1"/>
  <c r="V13" i="58" s="1"/>
  <c r="V19" i="58" s="1"/>
  <c r="AB7" i="58" s="1"/>
  <c r="AB13" i="58" s="1"/>
  <c r="AB19" i="58" s="1"/>
  <c r="AB25" i="58" s="1"/>
  <c r="B29" i="64"/>
  <c r="B34" i="64" s="1"/>
  <c r="B20" i="64"/>
  <c r="B23" i="64"/>
  <c r="B31" i="64"/>
  <c r="B45" i="64" s="1"/>
  <c r="J19" i="44"/>
  <c r="J25" i="44" s="1"/>
  <c r="J32" i="44" s="1"/>
  <c r="J38" i="44" s="1"/>
  <c r="J44" i="44" s="1"/>
  <c r="J50" i="44" s="1"/>
  <c r="P7" i="44" s="1"/>
  <c r="P13" i="44" s="1"/>
  <c r="P19" i="44" s="1"/>
  <c r="P25" i="44" s="1"/>
  <c r="P32" i="44" s="1"/>
  <c r="P38" i="44" s="1"/>
  <c r="P44" i="44" s="1"/>
  <c r="P50" i="44" s="1"/>
  <c r="V7" i="44" s="1"/>
  <c r="V13" i="44" s="1"/>
  <c r="V19" i="44" s="1"/>
  <c r="V25" i="44" s="1"/>
  <c r="V32" i="44" s="1"/>
  <c r="V38" i="44" s="1"/>
  <c r="V44" i="44" s="1"/>
  <c r="V50" i="44" s="1"/>
  <c r="AB7" i="44" s="1"/>
  <c r="AB13" i="44" s="1"/>
  <c r="AB19" i="44" s="1"/>
  <c r="AB25" i="44" s="1"/>
  <c r="AB32" i="44" s="1"/>
  <c r="AB38" i="44" s="1"/>
  <c r="AB44" i="44" s="1"/>
  <c r="AB50" i="44" s="1"/>
  <c r="AH7" i="44" s="1"/>
  <c r="AH13" i="44" s="1"/>
  <c r="AH19" i="44" s="1"/>
  <c r="AH25" i="44" s="1"/>
  <c r="AH32" i="44" s="1"/>
  <c r="AH38" i="44" s="1"/>
  <c r="AH44" i="44" s="1"/>
  <c r="AH50" i="44" s="1"/>
  <c r="S97" i="62"/>
  <c r="B25" i="64"/>
  <c r="B30" i="64"/>
  <c r="F44" i="64" s="1"/>
  <c r="B21" i="64"/>
  <c r="F25" i="64"/>
  <c r="F46" i="64"/>
  <c r="B42" i="64"/>
  <c r="F36" i="64"/>
  <c r="F39" i="64"/>
  <c r="B46" i="64"/>
  <c r="B35" i="64"/>
  <c r="F26" i="64"/>
  <c r="F21" i="64"/>
  <c r="B27" i="64"/>
  <c r="F29" i="64"/>
  <c r="F31" i="64"/>
  <c r="B22" i="64"/>
  <c r="F27" i="64"/>
  <c r="B39" i="64" l="1"/>
  <c r="B44" i="64"/>
  <c r="F40" i="64"/>
  <c r="F34" i="64"/>
  <c r="S103" i="62"/>
  <c r="X8" i="62" s="1"/>
  <c r="X14" i="62" s="1"/>
  <c r="X20" i="62" s="1"/>
  <c r="X26" i="62" s="1"/>
  <c r="X33" i="62" s="1"/>
  <c r="X39" i="62" s="1"/>
  <c r="X46" i="62" s="1"/>
  <c r="X52" i="62" s="1"/>
  <c r="X59" i="62" s="1"/>
  <c r="X65" i="62" s="1"/>
  <c r="X72" i="62" s="1"/>
  <c r="X78" i="62" s="1"/>
  <c r="X85" i="62" s="1"/>
  <c r="X91" i="62" s="1"/>
  <c r="X103" i="62" s="1"/>
  <c r="AC8" i="62" s="1"/>
  <c r="AC14" i="62" s="1"/>
  <c r="AC20" i="62" s="1"/>
  <c r="AC26" i="62" s="1"/>
  <c r="AC33" i="62" s="1"/>
  <c r="AC39" i="62" s="1"/>
  <c r="AC46" i="62" s="1"/>
  <c r="AC52" i="62" s="1"/>
  <c r="AC59" i="62" s="1"/>
  <c r="AC65" i="62" s="1"/>
  <c r="AC72" i="62" s="1"/>
  <c r="AC78" i="62" s="1"/>
  <c r="AC85" i="62" s="1"/>
  <c r="AC91" i="62" s="1"/>
  <c r="AC97" i="62" s="1"/>
  <c r="B37" i="64"/>
  <c r="B40" i="64"/>
  <c r="F41" i="64"/>
  <c r="F35" i="64"/>
  <c r="F45" i="64"/>
  <c r="B47" i="64"/>
  <c r="B36" i="64"/>
  <c r="B41" i="64"/>
  <c r="AH8" i="62" l="1"/>
  <c r="AH14" i="62" s="1"/>
  <c r="AH20" i="62" s="1"/>
  <c r="AH26" i="62" s="1"/>
  <c r="AH33" i="62" s="1"/>
  <c r="AH39" i="62" s="1"/>
  <c r="AH46" i="62" s="1"/>
  <c r="AH52" i="62" s="1"/>
  <c r="AH59" i="62" s="1"/>
  <c r="AH72" i="62" s="1"/>
  <c r="AH78" i="62" s="1"/>
  <c r="AH85" i="62" s="1"/>
  <c r="AH91" i="62" s="1"/>
  <c r="AH97" i="62" s="1"/>
  <c r="B7" i="54"/>
  <c r="B8" i="54"/>
  <c r="B9" i="54"/>
  <c r="B10" i="54"/>
  <c r="B6" i="54"/>
  <c r="B7" i="55"/>
  <c r="B8" i="55"/>
  <c r="B9" i="55"/>
  <c r="B6" i="55"/>
  <c r="K55" i="62"/>
  <c r="P52" i="62"/>
  <c r="K52" i="62"/>
  <c r="F52" i="62"/>
  <c r="F49" i="62"/>
  <c r="K49" i="62" s="1"/>
  <c r="P17" i="62" s="1"/>
  <c r="P46" i="62"/>
  <c r="K46" i="62"/>
  <c r="F46" i="62"/>
  <c r="F42" i="62"/>
  <c r="K42" i="62" s="1"/>
  <c r="P39" i="62"/>
  <c r="K39" i="62"/>
  <c r="F39" i="62"/>
  <c r="U106" i="62"/>
  <c r="Z97" i="62" s="1"/>
  <c r="P33" i="62"/>
  <c r="K33" i="62"/>
  <c r="K36" i="62"/>
  <c r="F29" i="62"/>
  <c r="K29" i="62" s="1"/>
  <c r="P26" i="62"/>
  <c r="K26" i="62"/>
  <c r="F26" i="62"/>
  <c r="F23" i="62"/>
  <c r="K23" i="62" s="1"/>
  <c r="P42" i="62" s="1"/>
  <c r="P20" i="62"/>
  <c r="K20" i="62"/>
  <c r="F20" i="62"/>
  <c r="F17" i="62"/>
  <c r="K17" i="62" s="1"/>
  <c r="P14" i="62"/>
  <c r="K14" i="62"/>
  <c r="F14" i="62"/>
  <c r="F11" i="62"/>
  <c r="K11" i="62" s="1"/>
  <c r="P55" i="62" s="1"/>
  <c r="P8" i="62"/>
  <c r="K8" i="62"/>
  <c r="F8" i="62"/>
  <c r="U94" i="62" l="1"/>
  <c r="Z91" i="62" s="1"/>
  <c r="AJ88" i="62" s="1"/>
  <c r="U97" i="62"/>
  <c r="U100" i="62"/>
  <c r="Z103" i="62" s="1"/>
  <c r="AJ100" i="62" s="1"/>
  <c r="U88" i="62"/>
  <c r="Z100" i="62" s="1"/>
  <c r="AJ106" i="62" s="1"/>
  <c r="U85" i="62"/>
  <c r="U91" i="62"/>
  <c r="P29" i="62"/>
  <c r="U78" i="62"/>
  <c r="U14" i="62"/>
  <c r="U42" i="62"/>
  <c r="P11" i="62"/>
  <c r="U59" i="62"/>
  <c r="AJ97" i="62"/>
  <c r="AE97" i="62"/>
  <c r="U33" i="62"/>
  <c r="U11" i="62"/>
  <c r="P49" i="62"/>
  <c r="U68" i="62"/>
  <c r="AE103" i="62"/>
  <c r="U46" i="62"/>
  <c r="U23" i="62"/>
  <c r="U81" i="62"/>
  <c r="P36" i="62"/>
  <c r="P23" i="62"/>
  <c r="U72" i="62"/>
  <c r="U65" i="62"/>
  <c r="Z88" i="62"/>
  <c r="Z94" i="62"/>
  <c r="U62" i="62"/>
  <c r="U75" i="62"/>
  <c r="Z106" i="62" l="1"/>
  <c r="AE100" i="62" s="1"/>
  <c r="AE91" i="62"/>
  <c r="AE106" i="62"/>
  <c r="Z85" i="62"/>
  <c r="AJ85" i="62" s="1"/>
  <c r="AJ91" i="62"/>
  <c r="AE88" i="62"/>
  <c r="Z11" i="62"/>
  <c r="Z26" i="62"/>
  <c r="Z8" i="62"/>
  <c r="Z29" i="62"/>
  <c r="Z39" i="62"/>
  <c r="Z55" i="62"/>
  <c r="Z78" i="62"/>
  <c r="Z68" i="62"/>
  <c r="AJ94" i="62"/>
  <c r="AE94" i="62"/>
  <c r="U20" i="62"/>
  <c r="U49" i="62"/>
  <c r="Z59" i="62"/>
  <c r="Z75" i="62"/>
  <c r="U29" i="62"/>
  <c r="U52" i="62"/>
  <c r="Z65" i="62"/>
  <c r="Z81" i="62"/>
  <c r="Z72" i="62"/>
  <c r="Z62" i="62"/>
  <c r="U39" i="62"/>
  <c r="U17" i="62"/>
  <c r="U8" i="62"/>
  <c r="U36" i="62"/>
  <c r="U55" i="62"/>
  <c r="U26" i="62"/>
  <c r="AJ103" i="62" l="1"/>
  <c r="AE85" i="62"/>
  <c r="Z23" i="62"/>
  <c r="Z14" i="62"/>
  <c r="AJ81" i="62"/>
  <c r="AE81" i="62"/>
  <c r="AE26" i="62"/>
  <c r="AJ23" i="62"/>
  <c r="Z20" i="62"/>
  <c r="Z17" i="62"/>
  <c r="AJ59" i="62"/>
  <c r="AE59" i="62"/>
  <c r="AE39" i="62"/>
  <c r="AJ36" i="62"/>
  <c r="AE17" i="62"/>
  <c r="AJ14" i="62"/>
  <c r="Z49" i="62"/>
  <c r="Z33" i="62"/>
  <c r="AJ68" i="62"/>
  <c r="AE68" i="62"/>
  <c r="AJ78" i="62"/>
  <c r="AE75" i="62"/>
  <c r="Z36" i="62"/>
  <c r="Z52" i="62"/>
  <c r="AJ65" i="62"/>
  <c r="AE62" i="62"/>
  <c r="AJ29" i="62"/>
  <c r="AE23" i="62"/>
  <c r="AJ52" i="62"/>
  <c r="AE49" i="62"/>
  <c r="Z42" i="62"/>
  <c r="Z46" i="62"/>
  <c r="AJ72" i="62"/>
  <c r="AE72" i="62"/>
  <c r="AJ62" i="62"/>
  <c r="AE65" i="62"/>
  <c r="AJ75" i="62"/>
  <c r="AE78" i="62"/>
  <c r="AJ8" i="62"/>
  <c r="AE8" i="62"/>
  <c r="AE33" i="62" l="1"/>
  <c r="AJ33" i="62"/>
  <c r="AJ46" i="62"/>
  <c r="AE46" i="62"/>
  <c r="AE52" i="62"/>
  <c r="AJ49" i="62"/>
  <c r="AE14" i="62"/>
  <c r="AJ11" i="62"/>
  <c r="AJ17" i="62"/>
  <c r="AE11" i="62"/>
  <c r="AJ55" i="62"/>
  <c r="AE55" i="62"/>
  <c r="AJ20" i="62"/>
  <c r="AE20" i="62"/>
  <c r="AJ42" i="62"/>
  <c r="AE36" i="62"/>
  <c r="AJ39" i="62"/>
  <c r="AE42" i="62"/>
  <c r="AE29" i="62"/>
  <c r="AJ26" i="62"/>
  <c r="G17" i="60" l="1"/>
  <c r="G21" i="60" s="1"/>
  <c r="G16" i="60"/>
  <c r="G27" i="60" s="1"/>
  <c r="G15" i="60"/>
  <c r="B22" i="60" s="1"/>
  <c r="B18" i="60"/>
  <c r="G30" i="60" s="1"/>
  <c r="B17" i="60"/>
  <c r="B32" i="60" s="1"/>
  <c r="B16" i="60"/>
  <c r="B25" i="60" s="1"/>
  <c r="B15" i="60"/>
  <c r="B28" i="60" s="1"/>
  <c r="K12" i="60"/>
  <c r="K8" i="60"/>
  <c r="K9" i="60"/>
  <c r="K10" i="60"/>
  <c r="K7" i="60"/>
  <c r="K6" i="60"/>
  <c r="J11" i="60"/>
  <c r="K11" i="60" s="1"/>
  <c r="B17" i="48"/>
  <c r="B15" i="48"/>
  <c r="B14" i="48"/>
  <c r="G27" i="48"/>
  <c r="B27" i="48"/>
  <c r="G26" i="48"/>
  <c r="G24" i="48"/>
  <c r="B24" i="48"/>
  <c r="G23" i="48"/>
  <c r="B23" i="48"/>
  <c r="G21" i="48"/>
  <c r="B21" i="48"/>
  <c r="G20" i="48"/>
  <c r="B20" i="48"/>
  <c r="G18" i="48"/>
  <c r="B18" i="48"/>
  <c r="G17" i="48"/>
  <c r="G14" i="48"/>
  <c r="J10" i="48"/>
  <c r="J9" i="48"/>
  <c r="J8" i="48"/>
  <c r="J7" i="48"/>
  <c r="J6" i="48"/>
  <c r="F35" i="44"/>
  <c r="F32" i="44"/>
  <c r="F29" i="44"/>
  <c r="F26" i="44"/>
  <c r="F23" i="44"/>
  <c r="B8" i="48" s="1"/>
  <c r="B26" i="48" s="1"/>
  <c r="F20" i="44"/>
  <c r="L23" i="44" s="1"/>
  <c r="F17" i="44"/>
  <c r="F14" i="44"/>
  <c r="F11" i="44"/>
  <c r="B10" i="48" s="1"/>
  <c r="G15" i="48" s="1"/>
  <c r="F8" i="44"/>
  <c r="L42" i="44"/>
  <c r="L39" i="44"/>
  <c r="L33" i="44"/>
  <c r="L26" i="44"/>
  <c r="G32" i="59"/>
  <c r="B32" i="59"/>
  <c r="G31" i="59"/>
  <c r="B31" i="59"/>
  <c r="B30" i="59"/>
  <c r="B28" i="59"/>
  <c r="G27" i="59"/>
  <c r="B27" i="59"/>
  <c r="G26" i="59"/>
  <c r="B26" i="59"/>
  <c r="B24" i="59"/>
  <c r="G23" i="59"/>
  <c r="B23" i="59"/>
  <c r="G22" i="59"/>
  <c r="B22" i="59"/>
  <c r="B20" i="59"/>
  <c r="G19" i="59"/>
  <c r="B19" i="59"/>
  <c r="G18" i="59"/>
  <c r="B18" i="59"/>
  <c r="B16" i="59"/>
  <c r="G15" i="59"/>
  <c r="B15" i="59"/>
  <c r="G14" i="59"/>
  <c r="B14" i="59"/>
  <c r="J10" i="59"/>
  <c r="J9" i="59"/>
  <c r="J8" i="59"/>
  <c r="J7" i="59"/>
  <c r="J6" i="59"/>
  <c r="L11" i="58"/>
  <c r="R23" i="58" s="1"/>
  <c r="F29" i="58"/>
  <c r="F26" i="58"/>
  <c r="L17" i="58" s="1"/>
  <c r="R29" i="58" s="1"/>
  <c r="F23" i="58"/>
  <c r="L20" i="58"/>
  <c r="R17" i="58" s="1"/>
  <c r="F20" i="58"/>
  <c r="L23" i="58" s="1"/>
  <c r="R26" i="58" s="1"/>
  <c r="F17" i="58"/>
  <c r="L14" i="58"/>
  <c r="R14" i="58" s="1"/>
  <c r="F14" i="58"/>
  <c r="L29" i="58" s="1"/>
  <c r="R20" i="58" s="1"/>
  <c r="X20" i="58" s="1"/>
  <c r="AD20" i="58" s="1"/>
  <c r="F11" i="58"/>
  <c r="L8" i="58"/>
  <c r="R8" i="58" s="1"/>
  <c r="X8" i="58" s="1"/>
  <c r="F8" i="58"/>
  <c r="L26" i="58" s="1"/>
  <c r="R11" i="58" s="1"/>
  <c r="G20" i="60" l="1"/>
  <c r="B27" i="60"/>
  <c r="G32" i="60"/>
  <c r="B37" i="60" s="1"/>
  <c r="G41" i="60"/>
  <c r="G35" i="60"/>
  <c r="B46" i="60"/>
  <c r="G46" i="60"/>
  <c r="G42" i="60"/>
  <c r="G36" i="60"/>
  <c r="G26" i="60"/>
  <c r="B21" i="60"/>
  <c r="B26" i="60"/>
  <c r="B33" i="60"/>
  <c r="G25" i="60"/>
  <c r="G31" i="60"/>
  <c r="B23" i="60"/>
  <c r="B31" i="60"/>
  <c r="G22" i="60"/>
  <c r="B20" i="60"/>
  <c r="B30" i="60"/>
  <c r="X11" i="58"/>
  <c r="AD14" i="58"/>
  <c r="X14" i="58"/>
  <c r="AD11" i="58"/>
  <c r="AD17" i="58"/>
  <c r="X17" i="58"/>
  <c r="AD29" i="58"/>
  <c r="X29" i="58"/>
  <c r="X26" i="58"/>
  <c r="AD23" i="58"/>
  <c r="AD26" i="58"/>
  <c r="X23" i="58"/>
  <c r="AD8" i="58"/>
  <c r="B48" i="60" l="1"/>
  <c r="B42" i="60"/>
  <c r="G47" i="60"/>
  <c r="B43" i="60"/>
  <c r="G37" i="60"/>
  <c r="B47" i="60"/>
  <c r="G40" i="60"/>
  <c r="B36" i="60"/>
  <c r="G45" i="60"/>
  <c r="B41" i="60"/>
  <c r="B38" i="60"/>
  <c r="B45" i="60"/>
  <c r="B40" i="60"/>
  <c r="B35" i="60"/>
  <c r="AB54" i="55"/>
  <c r="F54" i="55"/>
  <c r="K33" i="55" s="1"/>
  <c r="P33" i="55" s="1"/>
  <c r="U33" i="55" s="1"/>
  <c r="Z33" i="55" s="1"/>
  <c r="AD42" i="55" s="1"/>
  <c r="AB51" i="55"/>
  <c r="F51" i="55"/>
  <c r="K11" i="55" s="1"/>
  <c r="P23" i="55" s="1"/>
  <c r="AB48" i="55"/>
  <c r="F48" i="55"/>
  <c r="K39" i="55" s="1"/>
  <c r="P39" i="55" s="1"/>
  <c r="U39" i="55" s="1"/>
  <c r="Z36" i="55" s="1"/>
  <c r="AD36" i="55" s="1"/>
  <c r="AD45" i="55"/>
  <c r="AB45" i="55"/>
  <c r="F45" i="55"/>
  <c r="K17" i="55" s="1"/>
  <c r="P29" i="55" s="1"/>
  <c r="Z26" i="55" s="1"/>
  <c r="AD26" i="55" s="1"/>
  <c r="AB42" i="55"/>
  <c r="F42" i="55"/>
  <c r="K45" i="55" s="1"/>
  <c r="P42" i="55" s="1"/>
  <c r="U36" i="55" s="1"/>
  <c r="Z39" i="55" s="1"/>
  <c r="AD39" i="55" s="1"/>
  <c r="AB39" i="55"/>
  <c r="F39" i="55"/>
  <c r="K23" i="55" s="1"/>
  <c r="P26" i="55" s="1"/>
  <c r="AB36" i="55"/>
  <c r="F36" i="55"/>
  <c r="K51" i="55" s="1"/>
  <c r="P36" i="55" s="1"/>
  <c r="U42" i="55" s="1"/>
  <c r="Z42" i="55" s="1"/>
  <c r="AD33" i="55" s="1"/>
  <c r="AB33" i="55"/>
  <c r="F33" i="55"/>
  <c r="K29" i="55" s="1"/>
  <c r="P20" i="55" s="1"/>
  <c r="Z20" i="55" s="1"/>
  <c r="AD20" i="55" s="1"/>
  <c r="AB29" i="55"/>
  <c r="F29" i="55"/>
  <c r="K54" i="55" s="1"/>
  <c r="P45" i="55" s="1"/>
  <c r="U45" i="55" s="1"/>
  <c r="AB26" i="55"/>
  <c r="F26" i="55"/>
  <c r="K26" i="55" s="1"/>
  <c r="P11" i="55" s="1"/>
  <c r="Z17" i="55" s="1"/>
  <c r="AD8" i="55" s="1"/>
  <c r="AB23" i="55"/>
  <c r="F23" i="55"/>
  <c r="K48" i="55" s="1"/>
  <c r="P51" i="55" s="1"/>
  <c r="U51" i="55" s="1"/>
  <c r="Z48" i="55" s="1"/>
  <c r="AD51" i="55" s="1"/>
  <c r="AB20" i="55"/>
  <c r="F20" i="55"/>
  <c r="K20" i="55" s="1"/>
  <c r="P17" i="55" s="1"/>
  <c r="Z14" i="55" s="1"/>
  <c r="AD11" i="55" s="1"/>
  <c r="AB17" i="55"/>
  <c r="F17" i="55"/>
  <c r="K42" i="55" s="1"/>
  <c r="P54" i="55" s="1"/>
  <c r="U48" i="55" s="1"/>
  <c r="Z51" i="55" s="1"/>
  <c r="AD48" i="55" s="1"/>
  <c r="AB14" i="55"/>
  <c r="F14" i="55"/>
  <c r="K14" i="55" s="1"/>
  <c r="P14" i="55" s="1"/>
  <c r="AB11" i="55"/>
  <c r="F11" i="55"/>
  <c r="K36" i="55" s="1"/>
  <c r="P48" i="55" s="1"/>
  <c r="U54" i="55" s="1"/>
  <c r="Z54" i="55" s="1"/>
  <c r="AD54" i="55" s="1"/>
  <c r="AB8" i="55"/>
  <c r="F8" i="55"/>
  <c r="K8" i="55" s="1"/>
  <c r="P8" i="55" s="1"/>
  <c r="F16" i="53"/>
  <c r="F32" i="53" s="1"/>
  <c r="F15" i="53"/>
  <c r="F14" i="53"/>
  <c r="F30" i="53"/>
  <c r="H6" i="54"/>
  <c r="H10" i="54"/>
  <c r="H8" i="54"/>
  <c r="H9" i="54"/>
  <c r="H7" i="54"/>
  <c r="I11" i="53"/>
  <c r="I10" i="53"/>
  <c r="I9" i="53"/>
  <c r="I8" i="53"/>
  <c r="I7" i="53"/>
  <c r="I6" i="53"/>
  <c r="F14" i="54"/>
  <c r="B19" i="54" s="1"/>
  <c r="B14" i="54"/>
  <c r="B23" i="54" s="1"/>
  <c r="F13" i="54"/>
  <c r="F18" i="54" s="1"/>
  <c r="B13" i="54"/>
  <c r="F29" i="54" s="1"/>
  <c r="B15" i="54"/>
  <c r="F30" i="54" s="1"/>
  <c r="I10" i="54"/>
  <c r="I9" i="54"/>
  <c r="I8" i="54"/>
  <c r="I7" i="54"/>
  <c r="I6" i="54"/>
  <c r="B28" i="53" l="1"/>
  <c r="B19" i="53"/>
  <c r="B31" i="53"/>
  <c r="F24" i="53"/>
  <c r="B32" i="53"/>
  <c r="F20" i="53"/>
  <c r="F23" i="53"/>
  <c r="F27" i="53"/>
  <c r="F31" i="53"/>
  <c r="U20" i="55"/>
  <c r="U26" i="55"/>
  <c r="Z23" i="55"/>
  <c r="AD29" i="55" s="1"/>
  <c r="Z29" i="55"/>
  <c r="AD23" i="55" s="1"/>
  <c r="U29" i="55"/>
  <c r="U14" i="55"/>
  <c r="Z11" i="55"/>
  <c r="AD17" i="55" s="1"/>
  <c r="Z8" i="55"/>
  <c r="AD14" i="55" s="1"/>
  <c r="U8" i="55"/>
  <c r="U17" i="55"/>
  <c r="U11" i="55"/>
  <c r="U23" i="55"/>
  <c r="F26" i="53"/>
  <c r="F22" i="53"/>
  <c r="F18" i="53"/>
  <c r="F28" i="53"/>
  <c r="F19" i="53"/>
  <c r="B26" i="54"/>
  <c r="B21" i="54"/>
  <c r="B29" i="54"/>
  <c r="B17" i="54"/>
  <c r="B25" i="54"/>
  <c r="B31" i="54"/>
  <c r="F17" i="54"/>
  <c r="F21" i="54"/>
  <c r="F25" i="54"/>
  <c r="F26" i="54"/>
  <c r="B18" i="54"/>
  <c r="B22" i="54"/>
  <c r="B30" i="54"/>
  <c r="F22" i="54"/>
  <c r="B27" i="54"/>
  <c r="L48" i="44" l="1"/>
  <c r="L54" i="44"/>
  <c r="L51" i="44"/>
  <c r="L20" i="44"/>
  <c r="L14" i="44"/>
  <c r="L8" i="44"/>
  <c r="R39" i="44" l="1"/>
  <c r="X39" i="44" s="1"/>
  <c r="AD39" i="44" s="1"/>
  <c r="AJ36" i="44" s="1"/>
  <c r="R45" i="44"/>
  <c r="X42" i="44" s="1"/>
  <c r="AD36" i="44" s="1"/>
  <c r="AJ39" i="44" s="1"/>
  <c r="R33" i="44"/>
  <c r="X33" i="44" s="1"/>
  <c r="AD33" i="44" s="1"/>
  <c r="AJ33" i="44" s="1"/>
  <c r="R29" i="44"/>
  <c r="X20" i="44" s="1"/>
  <c r="R51" i="44"/>
  <c r="AM29" i="44"/>
  <c r="AM26" i="44"/>
  <c r="R26" i="44"/>
  <c r="X11" i="44" s="1"/>
  <c r="R54" i="44"/>
  <c r="X45" i="44" s="1"/>
  <c r="AD45" i="44" s="1"/>
  <c r="AJ45" i="44" s="1"/>
  <c r="AM23" i="44"/>
  <c r="R23" i="44"/>
  <c r="X26" i="44" s="1"/>
  <c r="AM20" i="44"/>
  <c r="R20" i="44"/>
  <c r="X17" i="44" s="1"/>
  <c r="R48" i="44"/>
  <c r="X51" i="44" s="1"/>
  <c r="AD51" i="44" s="1"/>
  <c r="AJ48" i="44" s="1"/>
  <c r="AM17" i="44"/>
  <c r="R17" i="44"/>
  <c r="X29" i="44" s="1"/>
  <c r="AM14" i="44"/>
  <c r="R14" i="44"/>
  <c r="X14" i="44" s="1"/>
  <c r="R42" i="44"/>
  <c r="AM11" i="44"/>
  <c r="R11" i="44"/>
  <c r="X23" i="44" s="1"/>
  <c r="R8" i="44"/>
  <c r="X8" i="44" s="1"/>
  <c r="R36" i="44"/>
  <c r="X48" i="44" s="1"/>
  <c r="AD54" i="44" s="1"/>
  <c r="AJ54" i="44" s="1"/>
  <c r="AM7" i="44"/>
  <c r="X54" i="44" l="1"/>
  <c r="AD48" i="44" s="1"/>
  <c r="AJ51" i="44" s="1"/>
  <c r="AD14" i="44"/>
  <c r="AJ11" i="44"/>
  <c r="AJ20" i="44"/>
  <c r="AD20" i="44"/>
  <c r="AJ14" i="44"/>
  <c r="AD11" i="44"/>
  <c r="AD26" i="44"/>
  <c r="AJ23" i="44"/>
  <c r="AD29" i="44"/>
  <c r="AJ29" i="44"/>
  <c r="AJ26" i="44"/>
  <c r="AD23" i="44"/>
  <c r="AD8" i="44"/>
  <c r="AJ8" i="44"/>
  <c r="AD17" i="44"/>
  <c r="AJ17" i="44"/>
</calcChain>
</file>

<file path=xl/comments1.xml><?xml version="1.0" encoding="utf-8"?>
<comments xmlns="http://schemas.openxmlformats.org/spreadsheetml/2006/main">
  <authors>
    <author>Brett Cousins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Not
Fri 3-4
Sat 12-3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Not Fri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Not Fri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Not Fri
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Not 
Sat 8-11
</t>
        </r>
      </text>
    </comment>
  </commentList>
</comments>
</file>

<file path=xl/comments2.xml><?xml version="1.0" encoding="utf-8"?>
<comments xmlns="http://schemas.openxmlformats.org/spreadsheetml/2006/main">
  <authors>
    <author>Brett Cousins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Not Fri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NA 
Sat 10 - 12</t>
        </r>
      </text>
    </comment>
  </commentList>
</comments>
</file>

<file path=xl/comments3.xml><?xml version="1.0" encoding="utf-8"?>
<comments xmlns="http://schemas.openxmlformats.org/spreadsheetml/2006/main">
  <authors>
    <author>Brett Cousins</author>
  </authors>
  <commentList>
    <comment ref="B14" authorId="0">
      <text>
        <r>
          <rPr>
            <b/>
            <sz val="14"/>
            <color indexed="81"/>
            <rFont val="Tahoma"/>
            <family val="2"/>
          </rPr>
          <t>Brett Cousins:</t>
        </r>
        <r>
          <rPr>
            <sz val="14"/>
            <color indexed="81"/>
            <rFont val="Tahoma"/>
            <family val="2"/>
          </rPr>
          <t xml:space="preserve">
NA FRi</t>
        </r>
      </text>
    </comment>
    <comment ref="B17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 Sunday</t>
        </r>
      </text>
    </comment>
  </commentList>
</comments>
</file>

<file path=xl/comments4.xml><?xml version="1.0" encoding="utf-8"?>
<comments xmlns="http://schemas.openxmlformats.org/spreadsheetml/2006/main">
  <authors>
    <author>Brett Cousins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NA Fri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NA Friday</t>
        </r>
      </text>
    </comment>
  </commentList>
</comments>
</file>

<file path=xl/comments5.xml><?xml version="1.0" encoding="utf-8"?>
<comments xmlns="http://schemas.openxmlformats.org/spreadsheetml/2006/main">
  <authors>
    <author>Brett Cousins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Not Fri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Not Fri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Not Fr
</t>
        </r>
      </text>
    </comment>
    <comment ref="B13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Not 
Sat 3-5</t>
        </r>
      </text>
    </comment>
    <comment ref="B15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Not Sun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Not Fri</t>
        </r>
      </text>
    </comment>
  </commentList>
</comments>
</file>

<file path=xl/comments6.xml><?xml version="1.0" encoding="utf-8"?>
<comments xmlns="http://schemas.openxmlformats.org/spreadsheetml/2006/main">
  <authors>
    <author>Brett Cousins</author>
  </authors>
  <commentList>
    <comment ref="B6" authorId="0">
      <text>
        <r>
          <rPr>
            <b/>
            <sz val="14"/>
            <color indexed="81"/>
            <rFont val="Tahoma"/>
            <family val="2"/>
          </rPr>
          <t>Brett Cousins:</t>
        </r>
        <r>
          <rPr>
            <sz val="14"/>
            <color indexed="81"/>
            <rFont val="Tahoma"/>
            <family val="2"/>
          </rPr>
          <t xml:space="preserve">
NA Friday</t>
        </r>
      </text>
    </comment>
    <comment ref="B8" authorId="0">
      <text>
        <r>
          <rPr>
            <b/>
            <sz val="12"/>
            <color indexed="81"/>
            <rFont val="Tahoma"/>
            <family val="2"/>
          </rPr>
          <t>Brett Cousins: 
NA Fri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" authorId="0">
      <text>
        <r>
          <rPr>
            <b/>
            <sz val="14"/>
            <color indexed="81"/>
            <rFont val="Tahoma"/>
            <family val="2"/>
          </rPr>
          <t>Brett Cousins:</t>
        </r>
        <r>
          <rPr>
            <sz val="14"/>
            <color indexed="81"/>
            <rFont val="Tahoma"/>
            <family val="2"/>
          </rPr>
          <t xml:space="preserve">
NA Friday
</t>
        </r>
      </text>
    </comment>
    <comment ref="B10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
Sat before 12</t>
        </r>
      </text>
    </comment>
    <comment ref="B12" authorId="0">
      <text>
        <r>
          <rPr>
            <b/>
            <sz val="14"/>
            <color indexed="81"/>
            <rFont val="Tahoma"/>
            <family val="2"/>
          </rPr>
          <t>Brett Cousins:</t>
        </r>
        <r>
          <rPr>
            <sz val="14"/>
            <color indexed="81"/>
            <rFont val="Tahoma"/>
            <family val="2"/>
          </rPr>
          <t xml:space="preserve">
Early Sat / Sun</t>
        </r>
      </text>
    </comment>
    <comment ref="B15" authorId="0">
      <text>
        <r>
          <rPr>
            <b/>
            <sz val="14"/>
            <color indexed="81"/>
            <rFont val="Tahoma"/>
            <family val="2"/>
          </rPr>
          <t>Brett Cousins:</t>
        </r>
        <r>
          <rPr>
            <sz val="14"/>
            <color indexed="81"/>
            <rFont val="Tahoma"/>
            <family val="2"/>
          </rPr>
          <t xml:space="preserve">
NA 
Sut 09h00 -  11h30</t>
        </r>
      </text>
    </comment>
    <comment ref="B24" authorId="0">
      <text>
        <r>
          <rPr>
            <b/>
            <sz val="14"/>
            <color indexed="81"/>
            <rFont val="Tahoma"/>
            <family val="2"/>
          </rPr>
          <t>Brett Cousins:</t>
        </r>
        <r>
          <rPr>
            <sz val="14"/>
            <color indexed="81"/>
            <rFont val="Tahoma"/>
            <family val="2"/>
          </rPr>
          <t xml:space="preserve">
NA
Fri before 18hh0
Sat before13h00</t>
        </r>
      </text>
    </comment>
  </commentList>
</comments>
</file>

<file path=xl/comments7.xml><?xml version="1.0" encoding="utf-8"?>
<comments xmlns="http://schemas.openxmlformats.org/spreadsheetml/2006/main">
  <authors>
    <author>Brett Cousins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NA
Sat 9-1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Late Fri
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Brett Cousins:</t>
        </r>
        <r>
          <rPr>
            <sz val="9"/>
            <color indexed="81"/>
            <rFont val="Tahoma"/>
            <family val="2"/>
          </rPr>
          <t xml:space="preserve">
NA 
Fri 5-7</t>
        </r>
      </text>
    </comment>
  </commentList>
</comments>
</file>

<file path=xl/comments8.xml><?xml version="1.0" encoding="utf-8"?>
<comments xmlns="http://schemas.openxmlformats.org/spreadsheetml/2006/main">
  <authors>
    <author>Brett Cousins</author>
  </authors>
  <commentList>
    <comment ref="B8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
Fri 3-7
</t>
        </r>
      </text>
    </comment>
    <comment ref="B14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 Fri before 19h30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9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 Fri 3-7</t>
        </r>
      </text>
    </comment>
    <comment ref="B22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 Sunday</t>
        </r>
      </text>
    </comment>
    <comment ref="B29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
Sat 3-5</t>
        </r>
      </text>
    </comment>
    <comment ref="B31" authorId="0">
      <text>
        <r>
          <rPr>
            <b/>
            <sz val="14"/>
            <color indexed="81"/>
            <rFont val="Tahoma"/>
            <family val="2"/>
          </rPr>
          <t>Brett Cousins:</t>
        </r>
        <r>
          <rPr>
            <sz val="14"/>
            <color indexed="81"/>
            <rFont val="Tahoma"/>
            <family val="2"/>
          </rPr>
          <t xml:space="preserve">
NA Fri 3-6</t>
        </r>
      </text>
    </comment>
  </commentList>
</comments>
</file>

<file path=xl/comments9.xml><?xml version="1.0" encoding="utf-8"?>
<comments xmlns="http://schemas.openxmlformats.org/spreadsheetml/2006/main">
  <authors>
    <author>Brett Cousins</author>
  </authors>
  <commentList>
    <comment ref="B9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
Sat 3-7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
Sat 3-7</t>
        </r>
      </text>
    </comment>
    <comment ref="B12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 Sat 3-7</t>
        </r>
      </text>
    </comment>
    <comment ref="B15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 Sat 3-7</t>
        </r>
      </text>
    </comment>
    <comment ref="B19" authorId="0">
      <text>
        <r>
          <rPr>
            <b/>
            <sz val="12"/>
            <color indexed="81"/>
            <rFont val="Tahoma"/>
            <family val="2"/>
          </rPr>
          <t>Brett Cousins:</t>
        </r>
        <r>
          <rPr>
            <sz val="12"/>
            <color indexed="81"/>
            <rFont val="Tahoma"/>
            <family val="2"/>
          </rPr>
          <t xml:space="preserve">
NA Fri 3-6</t>
        </r>
      </text>
    </comment>
  </commentList>
</comments>
</file>

<file path=xl/connections.xml><?xml version="1.0" encoding="utf-8"?>
<connections xmlns="http://schemas.openxmlformats.org/spreadsheetml/2006/main">
  <connection id="1" name="formdata(9)1" type="6" refreshedVersion="3" background="1" saveData="1">
    <textPr sourceFile="C:\Users\Blaar\Downloads\formdata(9).csv" thousands=" 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ormdata(9)11" type="6" refreshedVersion="3" background="1" saveData="1">
    <textPr sourceFile="C:\Users\Blaar\Downloads\formdata(9).csv" thousands=" 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<sst xmlns="http://schemas.openxmlformats.org/spreadsheetml/2006/main" count="2249" uniqueCount="520">
  <si>
    <t>No</t>
  </si>
  <si>
    <t>Name</t>
  </si>
  <si>
    <t>Total</t>
  </si>
  <si>
    <t>Day</t>
  </si>
  <si>
    <t>Score</t>
  </si>
  <si>
    <t>vs</t>
  </si>
  <si>
    <t>Pos</t>
  </si>
  <si>
    <t>PRIZE</t>
  </si>
  <si>
    <t>Players keep the same number and points are totalled at the end to decide the final positions!!</t>
  </si>
  <si>
    <t>17h00</t>
  </si>
  <si>
    <t>16h30</t>
  </si>
  <si>
    <t>GIRLS UNDER 19</t>
  </si>
  <si>
    <t>BOYS UNDER 11</t>
  </si>
  <si>
    <t>BOYS UNDER 13</t>
  </si>
  <si>
    <t>BYE</t>
  </si>
  <si>
    <t>19h30</t>
  </si>
  <si>
    <t>12H30</t>
  </si>
  <si>
    <t>17h30</t>
  </si>
  <si>
    <t>20h00</t>
  </si>
  <si>
    <t>20h30</t>
  </si>
  <si>
    <t>19h00</t>
  </si>
  <si>
    <t>Malinga</t>
  </si>
  <si>
    <t>Awande</t>
  </si>
  <si>
    <t>Midstream College</t>
  </si>
  <si>
    <t>Anja</t>
  </si>
  <si>
    <t>Fourie</t>
  </si>
  <si>
    <t>Zene</t>
  </si>
  <si>
    <t>Santie</t>
  </si>
  <si>
    <t>Richter</t>
  </si>
  <si>
    <t>Megan</t>
  </si>
  <si>
    <t>CBC Mount Edmund</t>
  </si>
  <si>
    <t>Emilia</t>
  </si>
  <si>
    <t>Laerskool Wierdapark</t>
  </si>
  <si>
    <t>Blignaut</t>
  </si>
  <si>
    <t>Charmaine</t>
  </si>
  <si>
    <t>Ducci</t>
  </si>
  <si>
    <t>Chanel</t>
  </si>
  <si>
    <t>Ronel</t>
  </si>
  <si>
    <t>Lara</t>
  </si>
  <si>
    <t>Hunt</t>
  </si>
  <si>
    <t>Kaylee</t>
  </si>
  <si>
    <t>Karla</t>
  </si>
  <si>
    <t>marinda</t>
  </si>
  <si>
    <t>Oberholzer</t>
  </si>
  <si>
    <t>Danelle</t>
  </si>
  <si>
    <t>Mia</t>
  </si>
  <si>
    <t>Pretoria High School for Girls</t>
  </si>
  <si>
    <t>Jemma</t>
  </si>
  <si>
    <t>Cornelius</t>
  </si>
  <si>
    <t>Lelanie</t>
  </si>
  <si>
    <t>Afrikaans Hoer Meisies Skool</t>
  </si>
  <si>
    <t>Gene</t>
  </si>
  <si>
    <t>Prinsloo</t>
  </si>
  <si>
    <t>Elsjeri</t>
  </si>
  <si>
    <t>Johandi</t>
  </si>
  <si>
    <t>GIRLS U19</t>
  </si>
  <si>
    <t>Colley</t>
  </si>
  <si>
    <t>Jessica</t>
  </si>
  <si>
    <t>Glenda</t>
  </si>
  <si>
    <t>St Mary's DSG</t>
  </si>
  <si>
    <t>Midstream Ridge</t>
  </si>
  <si>
    <t>Midstream</t>
  </si>
  <si>
    <t>de Beer</t>
  </si>
  <si>
    <t>bye</t>
  </si>
  <si>
    <t>NJSA OPEN 12 - 14 SEPTEMBER 2014</t>
  </si>
  <si>
    <t>FINAL POSITIONS</t>
  </si>
  <si>
    <t>11/3, 8/11, 13/11, 11/6</t>
  </si>
  <si>
    <t>BOYS UNDER 13 POSITIONS 17 - 22</t>
  </si>
  <si>
    <t>18h00</t>
  </si>
  <si>
    <t>10h00</t>
  </si>
  <si>
    <t xml:space="preserve">Time </t>
  </si>
  <si>
    <t>ALL MATCHES AT TUKS</t>
  </si>
  <si>
    <t>1 (17)</t>
  </si>
  <si>
    <t>2 (18)</t>
  </si>
  <si>
    <t>3 (19)</t>
  </si>
  <si>
    <t>4 (20)</t>
  </si>
  <si>
    <t>5 (21)</t>
  </si>
  <si>
    <t>PRIZES:</t>
  </si>
  <si>
    <t>1 (9)</t>
  </si>
  <si>
    <t>2 (10)</t>
  </si>
  <si>
    <t>3 (11)</t>
  </si>
  <si>
    <t>4 (12)</t>
  </si>
  <si>
    <t>5 (13)</t>
  </si>
  <si>
    <t>16h00</t>
  </si>
  <si>
    <t>15h00</t>
  </si>
  <si>
    <t>15h30</t>
  </si>
  <si>
    <t>14h00</t>
  </si>
  <si>
    <t>Robson</t>
  </si>
  <si>
    <t>Catelin</t>
  </si>
  <si>
    <t>Fraser</t>
  </si>
  <si>
    <t>Shannon</t>
  </si>
  <si>
    <t>Lock</t>
  </si>
  <si>
    <t>Claudia</t>
  </si>
  <si>
    <t>Mohan</t>
  </si>
  <si>
    <t>Kiyari</t>
  </si>
  <si>
    <t>Beukes</t>
  </si>
  <si>
    <t>Deneil</t>
  </si>
  <si>
    <t>Lang</t>
  </si>
  <si>
    <t>Olivia</t>
  </si>
  <si>
    <t>GIRLS U11 / U13</t>
  </si>
  <si>
    <t>Northerns</t>
  </si>
  <si>
    <t>Midstream College Primary</t>
  </si>
  <si>
    <t>Midstream Ridge Primary</t>
  </si>
  <si>
    <t>Other</t>
  </si>
  <si>
    <t>tshiamo primary</t>
  </si>
  <si>
    <t>La Hoff Primary</t>
  </si>
  <si>
    <t>Celumusa</t>
  </si>
  <si>
    <t>Renatha</t>
  </si>
  <si>
    <t>Christa/Illette</t>
  </si>
  <si>
    <t>Esther</t>
  </si>
  <si>
    <t>Jan</t>
  </si>
  <si>
    <t>Anesh</t>
  </si>
  <si>
    <t>maatla</t>
  </si>
  <si>
    <t>Quentin</t>
  </si>
  <si>
    <t>Fritz</t>
  </si>
  <si>
    <t>Anel</t>
  </si>
  <si>
    <t>GIRLS U14 / U16</t>
  </si>
  <si>
    <t>Sune</t>
  </si>
  <si>
    <t>Scott</t>
  </si>
  <si>
    <t>Ashley</t>
  </si>
  <si>
    <t>Lindeque</t>
  </si>
  <si>
    <t>Chere</t>
  </si>
  <si>
    <t>Lane</t>
  </si>
  <si>
    <t>Obeholzer</t>
  </si>
  <si>
    <t>Barwise</t>
  </si>
  <si>
    <t>Nicole</t>
  </si>
  <si>
    <t>Marais</t>
  </si>
  <si>
    <t>Miguel</t>
  </si>
  <si>
    <t>Sekonyela</t>
  </si>
  <si>
    <t>Kearabetswe</t>
  </si>
  <si>
    <t>Easterns</t>
  </si>
  <si>
    <t>st andrews school for girls</t>
  </si>
  <si>
    <t>menlopark</t>
  </si>
  <si>
    <t>Kempton Park High</t>
  </si>
  <si>
    <t>Menlopark High</t>
  </si>
  <si>
    <t>MENLO PARK</t>
  </si>
  <si>
    <t>AHMP</t>
  </si>
  <si>
    <t>Afrikaanse HoÃ«r Meisieskool</t>
  </si>
  <si>
    <t>Menlopark HighSchool</t>
  </si>
  <si>
    <t>Courtney College</t>
  </si>
  <si>
    <t>Central Gauteng</t>
  </si>
  <si>
    <t>gavin</t>
  </si>
  <si>
    <t>Henk</t>
  </si>
  <si>
    <t>LINDA</t>
  </si>
  <si>
    <t>Carina</t>
  </si>
  <si>
    <t>Ignatia</t>
  </si>
  <si>
    <t>Preece</t>
  </si>
  <si>
    <t>Jennifer</t>
  </si>
  <si>
    <t>Rodel</t>
  </si>
  <si>
    <t>Kim</t>
  </si>
  <si>
    <t>muzila</t>
  </si>
  <si>
    <t>SACD</t>
  </si>
  <si>
    <t>Kimberley Girls High</t>
  </si>
  <si>
    <t>St Andrews School for Girls</t>
  </si>
  <si>
    <t>st marys</t>
  </si>
  <si>
    <t>phikwe senior</t>
  </si>
  <si>
    <t>setlalekgosi</t>
  </si>
  <si>
    <t>Darryl</t>
  </si>
  <si>
    <t>Sharon</t>
  </si>
  <si>
    <t>rebecca</t>
  </si>
  <si>
    <t>florah</t>
  </si>
  <si>
    <t>A</t>
  </si>
  <si>
    <t>B</t>
  </si>
  <si>
    <t>D</t>
  </si>
  <si>
    <t>Bye</t>
  </si>
  <si>
    <t>NJSA OPEN 11 - 13 SEPTEMBER 2015</t>
  </si>
  <si>
    <t>GIRLS UNDER 14 / 16</t>
  </si>
  <si>
    <t>Sd</t>
  </si>
  <si>
    <t>Surname</t>
  </si>
  <si>
    <t>Province</t>
  </si>
  <si>
    <t>Parent</t>
  </si>
  <si>
    <t>Cell</t>
  </si>
  <si>
    <t>School</t>
  </si>
  <si>
    <t>BOYS UNDER 11 POSITIONS 9 - 13</t>
  </si>
  <si>
    <t>Points</t>
  </si>
  <si>
    <t>BOYS UNDER 14 SECTION</t>
  </si>
  <si>
    <t>du Plessis</t>
  </si>
  <si>
    <t>Naude</t>
  </si>
  <si>
    <t>Carla</t>
  </si>
  <si>
    <t>Erica</t>
  </si>
  <si>
    <t>Katse</t>
  </si>
  <si>
    <t>Leungo</t>
  </si>
  <si>
    <t>vd Merwe</t>
  </si>
  <si>
    <t>Warsop</t>
  </si>
  <si>
    <t>Muzila</t>
  </si>
  <si>
    <t>Moyo</t>
  </si>
  <si>
    <t>Kemiso</t>
  </si>
  <si>
    <t>Chadiwa</t>
  </si>
  <si>
    <t>GIRLS UNDER 11 / 13 A</t>
  </si>
  <si>
    <t>GIRLS UNDER 11 / 13 B</t>
  </si>
  <si>
    <t xml:space="preserve">BOYS U11 </t>
  </si>
  <si>
    <t>van Eeden</t>
  </si>
  <si>
    <t>Iwan</t>
  </si>
  <si>
    <t>Weir</t>
  </si>
  <si>
    <t>Patrick</t>
  </si>
  <si>
    <t>van Eck</t>
  </si>
  <si>
    <t>Ruhan</t>
  </si>
  <si>
    <t>van Wyngaard</t>
  </si>
  <si>
    <t>Louis</t>
  </si>
  <si>
    <t>Coetzer</t>
  </si>
  <si>
    <t>HJ</t>
  </si>
  <si>
    <t>Kobus</t>
  </si>
  <si>
    <t>Anderson</t>
  </si>
  <si>
    <t>John</t>
  </si>
  <si>
    <t>van Wyk</t>
  </si>
  <si>
    <t>Daniel</t>
  </si>
  <si>
    <t>Arnoldi</t>
  </si>
  <si>
    <t>Reuben</t>
  </si>
  <si>
    <t>Froneman</t>
  </si>
  <si>
    <t>CA</t>
  </si>
  <si>
    <t>Brand</t>
  </si>
  <si>
    <t>Juan-Corne</t>
  </si>
  <si>
    <t>Mc Donald</t>
  </si>
  <si>
    <t>Jadon</t>
  </si>
  <si>
    <t>vd Walt</t>
  </si>
  <si>
    <t>Grant</t>
  </si>
  <si>
    <t>midstream college</t>
  </si>
  <si>
    <t>WHPS</t>
  </si>
  <si>
    <t>Laerskool Hennopspark</t>
  </si>
  <si>
    <t>The Ridge</t>
  </si>
  <si>
    <t>LS Hennopspark</t>
  </si>
  <si>
    <t>lizl</t>
  </si>
  <si>
    <t>Donald</t>
  </si>
  <si>
    <t>Ilette</t>
  </si>
  <si>
    <t>Hanri</t>
  </si>
  <si>
    <t>Johan Coetzer</t>
  </si>
  <si>
    <t>Illette/Christa</t>
  </si>
  <si>
    <t>David</t>
  </si>
  <si>
    <t>Diana</t>
  </si>
  <si>
    <t>Michelle</t>
  </si>
  <si>
    <t>Rudie</t>
  </si>
  <si>
    <t>Susan</t>
  </si>
  <si>
    <t>Heleen-Mare</t>
  </si>
  <si>
    <t>BOYS U13</t>
  </si>
  <si>
    <t>Groenewald</t>
  </si>
  <si>
    <t>Damian</t>
  </si>
  <si>
    <t>Cousins</t>
  </si>
  <si>
    <t>Jarrod</t>
  </si>
  <si>
    <t>Hubert</t>
  </si>
  <si>
    <t>Luhann</t>
  </si>
  <si>
    <t>Upfold</t>
  </si>
  <si>
    <t>Richard</t>
  </si>
  <si>
    <t>Pather</t>
  </si>
  <si>
    <t>Nikhil</t>
  </si>
  <si>
    <t>Kuhn</t>
  </si>
  <si>
    <t>Wouter</t>
  </si>
  <si>
    <t>Repko</t>
  </si>
  <si>
    <t>Aren</t>
  </si>
  <si>
    <t>Nathan</t>
  </si>
  <si>
    <t>Botha</t>
  </si>
  <si>
    <t>Jacobus</t>
  </si>
  <si>
    <t>Smit</t>
  </si>
  <si>
    <t>Tian</t>
  </si>
  <si>
    <t>Pretorius</t>
  </si>
  <si>
    <t>Jason</t>
  </si>
  <si>
    <t>Randle</t>
  </si>
  <si>
    <t>Matthew</t>
  </si>
  <si>
    <t>Wentzel</t>
  </si>
  <si>
    <t>Bernard</t>
  </si>
  <si>
    <t>Ethan</t>
  </si>
  <si>
    <t>Nel</t>
  </si>
  <si>
    <t>Stefan</t>
  </si>
  <si>
    <t>Maartens</t>
  </si>
  <si>
    <t>Enrique</t>
  </si>
  <si>
    <t>de Villiers</t>
  </si>
  <si>
    <t>Matt</t>
  </si>
  <si>
    <t>Malete</t>
  </si>
  <si>
    <t>Tumelo</t>
  </si>
  <si>
    <t>Poggenpoel</t>
  </si>
  <si>
    <t>Hanro</t>
  </si>
  <si>
    <t>PG</t>
  </si>
  <si>
    <t>Roohuiskraal</t>
  </si>
  <si>
    <t>Springvale</t>
  </si>
  <si>
    <t>St Stithians</t>
  </si>
  <si>
    <t>Waterkloof Primary School</t>
  </si>
  <si>
    <t>Hennopspark</t>
  </si>
  <si>
    <t>Rooihuiskraal Laerskool</t>
  </si>
  <si>
    <t>Rooihuiskraal</t>
  </si>
  <si>
    <t>Midstream College Primary School</t>
  </si>
  <si>
    <t>Laerskool Rooihuikraal</t>
  </si>
  <si>
    <t>segomotso primary</t>
  </si>
  <si>
    <t>Deon</t>
  </si>
  <si>
    <t>Brett</t>
  </si>
  <si>
    <t>Rose</t>
  </si>
  <si>
    <t>Magalan</t>
  </si>
  <si>
    <t>Mari-Anna</t>
  </si>
  <si>
    <t>Kerryn</t>
  </si>
  <si>
    <t>Rudolph</t>
  </si>
  <si>
    <t>Gerda</t>
  </si>
  <si>
    <t>Johanet</t>
  </si>
  <si>
    <t>Debbie</t>
  </si>
  <si>
    <t>Carien</t>
  </si>
  <si>
    <t>Dries</t>
  </si>
  <si>
    <t>Cecilia</t>
  </si>
  <si>
    <t>Marina</t>
  </si>
  <si>
    <t>linah</t>
  </si>
  <si>
    <t>Charnell</t>
  </si>
  <si>
    <t>Riette Coetzer</t>
  </si>
  <si>
    <t>Holloway</t>
  </si>
  <si>
    <t>Kyle</t>
  </si>
  <si>
    <t>Mathebula</t>
  </si>
  <si>
    <t>Rivoni</t>
  </si>
  <si>
    <t>Coetsee</t>
  </si>
  <si>
    <t>Rico</t>
  </si>
  <si>
    <t>Udore</t>
  </si>
  <si>
    <t>Badenhorst</t>
  </si>
  <si>
    <t>Pieter</t>
  </si>
  <si>
    <t>Opperman</t>
  </si>
  <si>
    <t>Dewald</t>
  </si>
  <si>
    <t>C.B.C</t>
  </si>
  <si>
    <t>Anton van Wouw</t>
  </si>
  <si>
    <t>Jenny</t>
  </si>
  <si>
    <t>Mercedes</t>
  </si>
  <si>
    <t>Yolanda</t>
  </si>
  <si>
    <t>Charles</t>
  </si>
  <si>
    <t>Tania</t>
  </si>
  <si>
    <t>BOYS U14</t>
  </si>
  <si>
    <t>BOYS U16</t>
  </si>
  <si>
    <t>Clayton</t>
  </si>
  <si>
    <t>Mikael</t>
  </si>
  <si>
    <t>Pitsillis</t>
  </si>
  <si>
    <t>Stefano</t>
  </si>
  <si>
    <t>de Swardt</t>
  </si>
  <si>
    <t>Zian</t>
  </si>
  <si>
    <t>Joha</t>
  </si>
  <si>
    <t>Henning</t>
  </si>
  <si>
    <t>Neil</t>
  </si>
  <si>
    <t>Bleeker</t>
  </si>
  <si>
    <t>Jacqpierre</t>
  </si>
  <si>
    <t>Brenden</t>
  </si>
  <si>
    <t>Ward</t>
  </si>
  <si>
    <t>Aidan</t>
  </si>
  <si>
    <t>de Bruyn</t>
  </si>
  <si>
    <t>Dian</t>
  </si>
  <si>
    <t>Jordaan</t>
  </si>
  <si>
    <t>Piet</t>
  </si>
  <si>
    <t>Holtzhausen</t>
  </si>
  <si>
    <t>Nicholas</t>
  </si>
  <si>
    <t>Angelo</t>
  </si>
  <si>
    <t>Howarth</t>
  </si>
  <si>
    <t>Robert</t>
  </si>
  <si>
    <t>Weakley</t>
  </si>
  <si>
    <t>Duncan</t>
  </si>
  <si>
    <t>Ruben</t>
  </si>
  <si>
    <t>Dale</t>
  </si>
  <si>
    <t>De Villiers</t>
  </si>
  <si>
    <t>Pierre</t>
  </si>
  <si>
    <t>Murray</t>
  </si>
  <si>
    <t>Andrew</t>
  </si>
  <si>
    <t>Charl</t>
  </si>
  <si>
    <t>Meadon</t>
  </si>
  <si>
    <t>Kian</t>
  </si>
  <si>
    <t>Duvenage</t>
  </si>
  <si>
    <t>Corne</t>
  </si>
  <si>
    <t>Van Wyk</t>
  </si>
  <si>
    <t>Jean-Pierre</t>
  </si>
  <si>
    <t>De Sousa</t>
  </si>
  <si>
    <t>Dino</t>
  </si>
  <si>
    <t>Kapnias</t>
  </si>
  <si>
    <t>Motlhagodi</t>
  </si>
  <si>
    <t>Agang</t>
  </si>
  <si>
    <t>Tawana</t>
  </si>
  <si>
    <t>Anto</t>
  </si>
  <si>
    <t>Louw</t>
  </si>
  <si>
    <t>Stiaan</t>
  </si>
  <si>
    <t>Barnard</t>
  </si>
  <si>
    <t>Jeandre</t>
  </si>
  <si>
    <t>Theron</t>
  </si>
  <si>
    <t>Nico</t>
  </si>
  <si>
    <t>Johann</t>
  </si>
  <si>
    <t>Home Schooling</t>
  </si>
  <si>
    <t>Pretoria Boys High</t>
  </si>
  <si>
    <t>Nelspruit High</t>
  </si>
  <si>
    <t>St Alban's College</t>
  </si>
  <si>
    <t>Eldoraign High School</t>
  </si>
  <si>
    <t>Milnerton High - Cape Town - WP</t>
  </si>
  <si>
    <t>Hoerskool Zwartkops</t>
  </si>
  <si>
    <t>Hoerskool Eldoraigne</t>
  </si>
  <si>
    <t>Menlopark</t>
  </si>
  <si>
    <t>PBHS</t>
  </si>
  <si>
    <t>Cornwall Hill College</t>
  </si>
  <si>
    <t>High school Eldoraigne</t>
  </si>
  <si>
    <t>Afrikaanse Hoer Seunskool</t>
  </si>
  <si>
    <t>Pretoria Boys High School</t>
  </si>
  <si>
    <t>Hoerskool Menlopark</t>
  </si>
  <si>
    <t>Waterkloof</t>
  </si>
  <si>
    <t>makhubu</t>
  </si>
  <si>
    <t>nanogang junior school</t>
  </si>
  <si>
    <t>Uitsig High</t>
  </si>
  <si>
    <t>Die HoÃ«rskool Menlopark</t>
  </si>
  <si>
    <t>home schooling</t>
  </si>
  <si>
    <t>Peter</t>
  </si>
  <si>
    <t>Michael</t>
  </si>
  <si>
    <t>Riaan</t>
  </si>
  <si>
    <t>Almarie</t>
  </si>
  <si>
    <t>Jacques</t>
  </si>
  <si>
    <t>Martie</t>
  </si>
  <si>
    <t>Nadia</t>
  </si>
  <si>
    <t>Nicolette</t>
  </si>
  <si>
    <t>Hannelie</t>
  </si>
  <si>
    <t>Annalene</t>
  </si>
  <si>
    <t>Pete</t>
  </si>
  <si>
    <t>Ilse</t>
  </si>
  <si>
    <t>Louise</t>
  </si>
  <si>
    <t>Hennie</t>
  </si>
  <si>
    <t>Leon</t>
  </si>
  <si>
    <t>Sonia</t>
  </si>
  <si>
    <t>Mandy</t>
  </si>
  <si>
    <t>(078) 781 2434</t>
  </si>
  <si>
    <t>balisi</t>
  </si>
  <si>
    <t>moroke</t>
  </si>
  <si>
    <t>Nicky</t>
  </si>
  <si>
    <t>Lindie</t>
  </si>
  <si>
    <t>Sonet</t>
  </si>
  <si>
    <t>BOYS U19</t>
  </si>
  <si>
    <t>Heinrich</t>
  </si>
  <si>
    <t>Hefer</t>
  </si>
  <si>
    <t>Henco</t>
  </si>
  <si>
    <t>Marno</t>
  </si>
  <si>
    <t>Minnaar</t>
  </si>
  <si>
    <t>Chris</t>
  </si>
  <si>
    <t>Pelonomi</t>
  </si>
  <si>
    <t>Theo</t>
  </si>
  <si>
    <t>Meyer</t>
  </si>
  <si>
    <t>Rohan</t>
  </si>
  <si>
    <t>Abraham</t>
  </si>
  <si>
    <t>de Canha</t>
  </si>
  <si>
    <t>Fabrizio</t>
  </si>
  <si>
    <t>Oosthuizen</t>
  </si>
  <si>
    <t>Wessel</t>
  </si>
  <si>
    <t>Thabologo</t>
  </si>
  <si>
    <t>Tebogo</t>
  </si>
  <si>
    <t>Booysen</t>
  </si>
  <si>
    <t>Duart</t>
  </si>
  <si>
    <t>Wean</t>
  </si>
  <si>
    <t>Dylan</t>
  </si>
  <si>
    <t>Raaff</t>
  </si>
  <si>
    <t>Byron</t>
  </si>
  <si>
    <t>Menlo</t>
  </si>
  <si>
    <t>Hoerskool Garsfontein</t>
  </si>
  <si>
    <t>morama junior</t>
  </si>
  <si>
    <t>Menlopark hoerskool</t>
  </si>
  <si>
    <t>donga</t>
  </si>
  <si>
    <t>Garsfontein</t>
  </si>
  <si>
    <t>High School Sutherland</t>
  </si>
  <si>
    <t>Hein</t>
  </si>
  <si>
    <t>Conrad</t>
  </si>
  <si>
    <t>Janette</t>
  </si>
  <si>
    <t>annah</t>
  </si>
  <si>
    <t>Erika</t>
  </si>
  <si>
    <t>Elna</t>
  </si>
  <si>
    <t>Rishad</t>
  </si>
  <si>
    <t>Manny</t>
  </si>
  <si>
    <t>meshack</t>
  </si>
  <si>
    <t>Rupert</t>
  </si>
  <si>
    <t>Werner</t>
  </si>
  <si>
    <t>Nien</t>
  </si>
  <si>
    <t>Edelweisse</t>
  </si>
  <si>
    <t>BOYS UNDER 16 SECTION</t>
  </si>
  <si>
    <t>Muhammad</t>
  </si>
  <si>
    <t>Mtch</t>
  </si>
  <si>
    <t>Crt</t>
  </si>
  <si>
    <t>Sat</t>
  </si>
  <si>
    <t>Fri</t>
  </si>
  <si>
    <t>Sun</t>
  </si>
  <si>
    <t>Time</t>
  </si>
  <si>
    <t>18h30</t>
  </si>
  <si>
    <t>08h00</t>
  </si>
  <si>
    <t>08h30</t>
  </si>
  <si>
    <t>09h00</t>
  </si>
  <si>
    <t>09h30</t>
  </si>
  <si>
    <t>10h30</t>
  </si>
  <si>
    <t>11h00</t>
  </si>
  <si>
    <t>11h30</t>
  </si>
  <si>
    <t>12h00</t>
  </si>
  <si>
    <t>12h30</t>
  </si>
  <si>
    <t>13h30</t>
  </si>
  <si>
    <t>14h30</t>
  </si>
  <si>
    <t>13h00</t>
  </si>
  <si>
    <t>18h35</t>
  </si>
  <si>
    <t>19h10</t>
  </si>
  <si>
    <t>19h45</t>
  </si>
  <si>
    <t>20h20</t>
  </si>
  <si>
    <t>21h00</t>
  </si>
  <si>
    <t>13h05</t>
  </si>
  <si>
    <t>14h50</t>
  </si>
  <si>
    <t>13h40</t>
  </si>
  <si>
    <t>14h15</t>
  </si>
  <si>
    <t>After 1</t>
  </si>
  <si>
    <t>17h35</t>
  </si>
  <si>
    <t>18h10</t>
  </si>
  <si>
    <t>Players 17 - 21 move to Round Robin Pool</t>
  </si>
  <si>
    <t>TUKS SPORTS CENTRE</t>
  </si>
  <si>
    <t>Game Points</t>
  </si>
  <si>
    <t>Players keep the same number and points are totalled at the end to decide the final positions</t>
  </si>
  <si>
    <t>PRIZES</t>
  </si>
  <si>
    <t>2nd</t>
  </si>
  <si>
    <t>1st</t>
  </si>
  <si>
    <t>WD</t>
  </si>
  <si>
    <t>BOYS UNDER 14 / 16</t>
  </si>
  <si>
    <t>Jacobus Botha</t>
  </si>
  <si>
    <t>Jason Pretorius</t>
  </si>
  <si>
    <t>Nico Theron (30)</t>
  </si>
  <si>
    <t>Johann Wentzel</t>
  </si>
  <si>
    <t>W/O Hockey</t>
  </si>
  <si>
    <t>Jennifer Preece W/D Injured</t>
  </si>
  <si>
    <t>Wouter Kuhn (W/D)</t>
  </si>
  <si>
    <t>PG Coetzer (W/D)</t>
  </si>
  <si>
    <t>Injured</t>
  </si>
  <si>
    <t>3rd</t>
  </si>
  <si>
    <t>9th</t>
  </si>
  <si>
    <t>Prize</t>
  </si>
  <si>
    <t>17th</t>
  </si>
  <si>
    <t>Losers move to Round Robin for  9-13</t>
  </si>
  <si>
    <t>Losers move to Round Robin for  17-21</t>
  </si>
  <si>
    <t>Friendly</t>
  </si>
  <si>
    <t>Kian Meadon (21)</t>
  </si>
  <si>
    <t xml:space="preserve">Winner plays friendly </t>
  </si>
  <si>
    <t>@ 17h30 v 28</t>
  </si>
  <si>
    <t>W/O Injured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</si>
</sst>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8" x14ac:knownFonts="1">
    <font>
      <sz val="10"/>
      <name val="Arial"/>
    </font>
    <font>
      <sz val="11"/>
      <color theme="1"/>
      <name val="Calibri"/>
      <family val="2"/>
      <scheme val="minor"/>
    </font>
    <font>
      <b/>
      <u/>
      <sz val="24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b/>
      <sz val="12"/>
      <name val="Comic Sans MS"/>
      <family val="4"/>
    </font>
    <font>
      <sz val="10"/>
      <name val="Comic Sans MS"/>
      <family val="4"/>
    </font>
    <font>
      <sz val="8"/>
      <name val="Comic Sans MS"/>
      <family val="4"/>
    </font>
    <font>
      <sz val="12"/>
      <name val="Comic Sans MS"/>
      <family val="4"/>
    </font>
    <font>
      <b/>
      <i/>
      <sz val="12"/>
      <name val="Comic Sans MS"/>
      <family val="4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8"/>
      <color rgb="FFFF0000"/>
      <name val="Arial"/>
      <family val="2"/>
    </font>
    <font>
      <sz val="18"/>
      <color theme="1"/>
      <name val="Arial"/>
      <family val="2"/>
    </font>
    <font>
      <b/>
      <u/>
      <sz val="36"/>
      <color theme="1"/>
      <name val="Arial"/>
      <family val="2"/>
    </font>
    <font>
      <sz val="36"/>
      <color theme="1"/>
      <name val="Arial"/>
      <family val="2"/>
    </font>
    <font>
      <b/>
      <u/>
      <sz val="24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b/>
      <u/>
      <sz val="22"/>
      <color theme="1"/>
      <name val="Arial"/>
      <family val="2"/>
    </font>
    <font>
      <sz val="16"/>
      <color theme="1"/>
      <name val="Arial"/>
      <family val="2"/>
    </font>
    <font>
      <sz val="11"/>
      <color theme="0"/>
      <name val="Calibri"/>
      <family val="2"/>
      <scheme val="minor"/>
    </font>
    <font>
      <b/>
      <u/>
      <sz val="24"/>
      <name val="Comic Sans MS"/>
      <family val="4"/>
    </font>
    <font>
      <sz val="10"/>
      <color theme="0"/>
      <name val="Comic Sans MS"/>
      <family val="4"/>
    </font>
    <font>
      <sz val="12"/>
      <color theme="1"/>
      <name val="Comic Sans MS"/>
      <family val="4"/>
    </font>
    <font>
      <b/>
      <sz val="12"/>
      <color theme="0"/>
      <name val="Comic Sans MS"/>
      <family val="4"/>
    </font>
    <font>
      <sz val="14"/>
      <name val="Comic Sans MS"/>
      <family val="4"/>
    </font>
    <font>
      <sz val="12"/>
      <color rgb="FFFF0000"/>
      <name val="Arial"/>
      <family val="2"/>
    </font>
    <font>
      <sz val="18"/>
      <name val="Arial"/>
      <family val="2"/>
    </font>
    <font>
      <sz val="18"/>
      <color theme="0"/>
      <name val="Arial"/>
      <family val="2"/>
    </font>
    <font>
      <b/>
      <u/>
      <sz val="20"/>
      <color theme="1"/>
      <name val="Arial"/>
      <family val="2"/>
    </font>
    <font>
      <sz val="20"/>
      <color theme="1"/>
      <name val="Arial"/>
      <family val="2"/>
    </font>
    <font>
      <sz val="22"/>
      <color theme="1"/>
      <name val="Arial"/>
      <family val="2"/>
    </font>
    <font>
      <sz val="12"/>
      <color theme="0"/>
      <name val="Arial"/>
      <family val="2"/>
    </font>
    <font>
      <sz val="16"/>
      <color theme="0"/>
      <name val="Arial"/>
      <family val="2"/>
    </font>
    <font>
      <sz val="20"/>
      <color theme="0"/>
      <name val="Arial"/>
      <family val="2"/>
    </font>
    <font>
      <sz val="22"/>
      <color theme="0"/>
      <name val="Arial"/>
      <family val="2"/>
    </font>
    <font>
      <sz val="22"/>
      <color theme="7" tint="0.79998168889431442"/>
      <name val="Arial"/>
      <family val="2"/>
    </font>
    <font>
      <sz val="22"/>
      <color theme="8" tint="0.79998168889431442"/>
      <name val="Arial"/>
      <family val="2"/>
    </font>
    <font>
      <sz val="22"/>
      <name val="Arial"/>
      <family val="2"/>
    </font>
    <font>
      <b/>
      <sz val="10"/>
      <name val="Arial"/>
      <family val="2"/>
    </font>
    <font>
      <b/>
      <u/>
      <sz val="20"/>
      <name val="Arial"/>
      <family val="2"/>
    </font>
    <font>
      <sz val="20"/>
      <name val="Arial"/>
      <family val="2"/>
    </font>
    <font>
      <b/>
      <u/>
      <sz val="2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sz val="11"/>
      <name val="Calibri"/>
      <family val="2"/>
      <scheme val="minor"/>
    </font>
    <font>
      <b/>
      <sz val="20"/>
      <color rgb="FFFF0000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i/>
      <sz val="22"/>
      <color theme="1"/>
      <name val="Arial"/>
      <family val="2"/>
    </font>
    <font>
      <b/>
      <sz val="22"/>
      <color rgb="FFFF0000"/>
      <name val="Arial"/>
      <family val="2"/>
    </font>
    <font>
      <b/>
      <sz val="22"/>
      <name val="Arial"/>
      <family val="2"/>
    </font>
    <font>
      <b/>
      <i/>
      <sz val="22"/>
      <name val="Arial"/>
      <family val="2"/>
    </font>
    <font>
      <b/>
      <sz val="22"/>
      <color theme="7" tint="0.79998168889431442"/>
      <name val="Arial"/>
      <family val="2"/>
    </font>
    <font>
      <b/>
      <i/>
      <sz val="22"/>
      <color theme="2"/>
      <name val="Arial"/>
      <family val="2"/>
    </font>
    <font>
      <b/>
      <u/>
      <sz val="20"/>
      <color theme="0"/>
      <name val="Arial"/>
      <family val="2"/>
    </font>
    <font>
      <sz val="14"/>
      <color theme="0"/>
      <name val="Comic Sans MS"/>
      <family val="4"/>
    </font>
    <font>
      <b/>
      <u/>
      <sz val="18"/>
      <color rgb="FFFF0000"/>
      <name val="Comic Sans MS"/>
      <family val="4"/>
    </font>
    <font>
      <b/>
      <u/>
      <sz val="14"/>
      <name val="Arial"/>
      <family val="2"/>
    </font>
    <font>
      <b/>
      <sz val="12"/>
      <color rgb="FFFF0000"/>
      <name val="Arial"/>
      <family val="2"/>
    </font>
    <font>
      <b/>
      <sz val="18"/>
      <color theme="1"/>
      <name val="Arial"/>
      <family val="2"/>
    </font>
    <font>
      <b/>
      <sz val="12"/>
      <color theme="0"/>
      <name val="Arial"/>
      <family val="2"/>
    </font>
    <font>
      <b/>
      <i/>
      <sz val="18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sz val="14"/>
      <name val="Arial"/>
      <family val="2"/>
    </font>
    <font>
      <b/>
      <u/>
      <sz val="14"/>
      <color theme="1"/>
      <name val="Arial"/>
      <family val="2"/>
    </font>
    <font>
      <sz val="18"/>
      <color theme="6" tint="0.79998168889431442"/>
      <name val="Arial"/>
      <family val="2"/>
    </font>
    <font>
      <b/>
      <sz val="18"/>
      <color theme="6" tint="0.79998168889431442"/>
      <name val="Arial"/>
      <family val="2"/>
    </font>
    <font>
      <sz val="18"/>
      <color theme="7" tint="0.79998168889431442"/>
      <name val="Arial"/>
      <family val="2"/>
    </font>
    <font>
      <b/>
      <sz val="18"/>
      <color theme="7" tint="0.7999816888943144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4"/>
      <name val="Comic Sans MS"/>
      <family val="4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b/>
      <sz val="14"/>
      <name val="Comic Sans MS"/>
      <family val="4"/>
    </font>
    <font>
      <b/>
      <i/>
      <sz val="20"/>
      <color theme="1"/>
      <name val="Arial"/>
      <family val="2"/>
    </font>
    <font>
      <b/>
      <u/>
      <sz val="20"/>
      <color rgb="FFFF0000"/>
      <name val="Arial"/>
      <family val="2"/>
    </font>
    <font>
      <b/>
      <u/>
      <sz val="24"/>
      <color theme="1"/>
      <name val="Comic Sans MS"/>
      <family val="4"/>
    </font>
    <font>
      <sz val="24"/>
      <color theme="1"/>
      <name val="Comic Sans MS"/>
      <family val="4"/>
    </font>
    <font>
      <sz val="24"/>
      <name val="Comic Sans MS"/>
      <family val="4"/>
    </font>
    <font>
      <sz val="18"/>
      <color rgb="FFFF0000"/>
      <name val="Comic Sans MS"/>
      <family val="4"/>
    </font>
    <font>
      <b/>
      <i/>
      <sz val="24"/>
      <name val="Comic Sans MS"/>
      <family val="4"/>
    </font>
    <font>
      <b/>
      <sz val="24"/>
      <name val="Comic Sans MS"/>
      <family val="4"/>
    </font>
    <font>
      <sz val="24"/>
      <color theme="0"/>
      <name val="Comic Sans MS"/>
      <family val="4"/>
    </font>
    <font>
      <sz val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20"/>
      <name val="Comic Sans MS"/>
      <family val="4"/>
    </font>
    <font>
      <b/>
      <sz val="20"/>
      <color rgb="FFFF0000"/>
      <name val="Comic Sans MS"/>
      <family val="4"/>
    </font>
    <font>
      <sz val="20"/>
      <color theme="1"/>
      <name val="Comic Sans MS"/>
      <family val="4"/>
    </font>
    <font>
      <sz val="20"/>
      <color rgb="FFFF0000"/>
      <name val="Comic Sans MS"/>
      <family val="4"/>
    </font>
    <font>
      <b/>
      <i/>
      <sz val="14"/>
      <color theme="1"/>
      <name val="Arial"/>
      <family val="2"/>
    </font>
    <font>
      <sz val="14"/>
      <color theme="0"/>
      <name val="Arial"/>
      <family val="2"/>
    </font>
    <font>
      <b/>
      <i/>
      <sz val="14"/>
      <color theme="0"/>
      <name val="Arial"/>
      <family val="2"/>
    </font>
    <font>
      <sz val="14"/>
      <color theme="7" tint="0.79998168889431442"/>
      <name val="Arial"/>
      <family val="2"/>
    </font>
    <font>
      <sz val="14"/>
      <color theme="8" tint="0.79998168889431442"/>
      <name val="Arial"/>
      <family val="2"/>
    </font>
    <font>
      <b/>
      <sz val="14"/>
      <color rgb="FFFF0000"/>
      <name val="Arial"/>
      <family val="2"/>
    </font>
    <font>
      <b/>
      <sz val="20"/>
      <color theme="1"/>
      <name val="Comic Sans MS"/>
      <family val="4"/>
    </font>
    <font>
      <sz val="14"/>
      <color rgb="FFFF0000"/>
      <name val="Comic Sans MS"/>
      <family val="4"/>
    </font>
    <font>
      <b/>
      <i/>
      <sz val="20"/>
      <color rgb="FFFF0000"/>
      <name val="Arial"/>
      <family val="2"/>
    </font>
    <font>
      <sz val="22"/>
      <color theme="8" tint="0.59999389629810485"/>
      <name val="Arial"/>
      <family val="2"/>
    </font>
    <font>
      <sz val="22"/>
      <color theme="5" tint="0.7999816888943144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1" fillId="0" borderId="0"/>
  </cellStyleXfs>
  <cellXfs count="118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0" fontId="10" fillId="2" borderId="0" xfId="0" applyFont="1" applyFill="1"/>
    <xf numFmtId="0" fontId="11" fillId="0" borderId="10" xfId="3" applyFont="1" applyBorder="1" applyAlignment="1">
      <alignment horizontal="center"/>
    </xf>
    <xf numFmtId="0" fontId="11" fillId="0" borderId="17" xfId="3" applyFont="1" applyBorder="1" applyAlignment="1">
      <alignment horizontal="center"/>
    </xf>
    <xf numFmtId="0" fontId="11" fillId="0" borderId="23" xfId="3" applyFont="1" applyBorder="1" applyAlignment="1">
      <alignment horizontal="center"/>
    </xf>
    <xf numFmtId="0" fontId="12" fillId="0" borderId="0" xfId="3" applyFont="1" applyFill="1" applyBorder="1"/>
    <xf numFmtId="0" fontId="13" fillId="0" borderId="0" xfId="3" applyFont="1" applyFill="1" applyBorder="1"/>
    <xf numFmtId="0" fontId="13" fillId="0" borderId="0" xfId="3" applyFont="1" applyFill="1"/>
    <xf numFmtId="0" fontId="11" fillId="0" borderId="13" xfId="3" applyFont="1" applyFill="1" applyBorder="1" applyAlignment="1">
      <alignment horizontal="center"/>
    </xf>
    <xf numFmtId="0" fontId="11" fillId="0" borderId="29" xfId="3" applyFont="1" applyFill="1" applyBorder="1" applyAlignment="1">
      <alignment horizontal="center"/>
    </xf>
    <xf numFmtId="0" fontId="11" fillId="0" borderId="28" xfId="3" applyFont="1" applyFill="1" applyBorder="1" applyAlignment="1">
      <alignment horizontal="center"/>
    </xf>
    <xf numFmtId="0" fontId="14" fillId="0" borderId="21" xfId="3" applyFont="1" applyFill="1" applyBorder="1" applyAlignment="1">
      <alignment horizontal="center"/>
    </xf>
    <xf numFmtId="0" fontId="0" fillId="0" borderId="0" xfId="0" applyFill="1"/>
    <xf numFmtId="0" fontId="17" fillId="0" borderId="0" xfId="0" applyFont="1"/>
    <xf numFmtId="0" fontId="17" fillId="0" borderId="0" xfId="0" applyFont="1" applyFill="1"/>
    <xf numFmtId="0" fontId="17" fillId="2" borderId="0" xfId="0" applyFont="1" applyFill="1"/>
    <xf numFmtId="0" fontId="16" fillId="2" borderId="0" xfId="0" applyFont="1" applyFill="1"/>
    <xf numFmtId="0" fontId="18" fillId="0" borderId="0" xfId="7" applyFont="1"/>
    <xf numFmtId="0" fontId="28" fillId="0" borderId="0" xfId="0" applyFont="1" applyAlignment="1">
      <alignment horizontal="left"/>
    </xf>
    <xf numFmtId="0" fontId="16" fillId="0" borderId="0" xfId="0" applyFont="1" applyFill="1" applyAlignment="1">
      <alignment horizontal="left"/>
    </xf>
    <xf numFmtId="0" fontId="30" fillId="0" borderId="0" xfId="0" applyFont="1" applyBorder="1" applyAlignment="1">
      <alignment vertical="center"/>
    </xf>
    <xf numFmtId="0" fontId="12" fillId="2" borderId="0" xfId="0" applyFont="1" applyFill="1"/>
    <xf numFmtId="0" fontId="12" fillId="0" borderId="0" xfId="0" applyFont="1"/>
    <xf numFmtId="0" fontId="31" fillId="2" borderId="0" xfId="0" applyFont="1" applyFill="1"/>
    <xf numFmtId="0" fontId="14" fillId="0" borderId="0" xfId="3" applyFont="1"/>
    <xf numFmtId="0" fontId="14" fillId="0" borderId="0" xfId="3" applyFont="1" applyAlignment="1">
      <alignment horizontal="center"/>
    </xf>
    <xf numFmtId="0" fontId="11" fillId="0" borderId="14" xfId="3" applyFont="1" applyBorder="1" applyAlignment="1">
      <alignment horizontal="center" wrapText="1"/>
    </xf>
    <xf numFmtId="0" fontId="11" fillId="0" borderId="15" xfId="3" applyFont="1" applyBorder="1" applyAlignment="1">
      <alignment horizontal="center" wrapText="1"/>
    </xf>
    <xf numFmtId="0" fontId="11" fillId="0" borderId="44" xfId="3" applyFont="1" applyBorder="1" applyAlignment="1">
      <alignment horizontal="center" wrapText="1"/>
    </xf>
    <xf numFmtId="0" fontId="11" fillId="0" borderId="16" xfId="3" applyFont="1" applyBorder="1" applyAlignment="1">
      <alignment horizontal="center" wrapText="1"/>
    </xf>
    <xf numFmtId="0" fontId="11" fillId="0" borderId="0" xfId="3" applyFont="1" applyBorder="1" applyAlignment="1">
      <alignment horizontal="center"/>
    </xf>
    <xf numFmtId="0" fontId="32" fillId="8" borderId="20" xfId="3" applyFont="1" applyFill="1" applyBorder="1" applyAlignment="1">
      <alignment horizontal="center"/>
    </xf>
    <xf numFmtId="0" fontId="32" fillId="0" borderId="21" xfId="3" applyFont="1" applyBorder="1" applyAlignment="1">
      <alignment horizontal="center"/>
    </xf>
    <xf numFmtId="0" fontId="33" fillId="0" borderId="17" xfId="3" applyFont="1" applyBorder="1"/>
    <xf numFmtId="0" fontId="33" fillId="0" borderId="0" xfId="3" applyFont="1" applyBorder="1"/>
    <xf numFmtId="0" fontId="32" fillId="0" borderId="26" xfId="3" applyFont="1" applyBorder="1" applyAlignment="1">
      <alignment horizontal="center"/>
    </xf>
    <xf numFmtId="0" fontId="32" fillId="8" borderId="13" xfId="3" applyFont="1" applyFill="1" applyBorder="1" applyAlignment="1">
      <alignment horizontal="center"/>
    </xf>
    <xf numFmtId="0" fontId="32" fillId="0" borderId="13" xfId="3" applyFont="1" applyBorder="1" applyAlignment="1">
      <alignment horizontal="center"/>
    </xf>
    <xf numFmtId="0" fontId="33" fillId="0" borderId="23" xfId="3" applyFont="1" applyBorder="1"/>
    <xf numFmtId="0" fontId="11" fillId="0" borderId="30" xfId="3" applyFont="1" applyBorder="1" applyAlignment="1">
      <alignment horizontal="center"/>
    </xf>
    <xf numFmtId="0" fontId="32" fillId="0" borderId="36" xfId="3" applyFont="1" applyBorder="1" applyAlignment="1">
      <alignment horizontal="center"/>
    </xf>
    <xf numFmtId="0" fontId="32" fillId="0" borderId="37" xfId="3" applyFont="1" applyBorder="1" applyAlignment="1">
      <alignment horizontal="center"/>
    </xf>
    <xf numFmtId="0" fontId="33" fillId="0" borderId="30" xfId="3" applyFont="1" applyBorder="1"/>
    <xf numFmtId="0" fontId="11" fillId="0" borderId="21" xfId="3" applyFont="1" applyFill="1" applyBorder="1" applyAlignment="1">
      <alignment horizontal="center"/>
    </xf>
    <xf numFmtId="0" fontId="14" fillId="0" borderId="13" xfId="3" applyFont="1" applyFill="1" applyBorder="1" applyAlignment="1">
      <alignment horizontal="center"/>
    </xf>
    <xf numFmtId="0" fontId="14" fillId="0" borderId="37" xfId="3" applyFont="1" applyFill="1" applyBorder="1" applyAlignment="1">
      <alignment horizontal="center"/>
    </xf>
    <xf numFmtId="0" fontId="40" fillId="0" borderId="0" xfId="0" applyFont="1" applyAlignment="1">
      <alignment horizontal="left"/>
    </xf>
    <xf numFmtId="0" fontId="40" fillId="2" borderId="3" xfId="0" applyFont="1" applyFill="1" applyBorder="1" applyAlignment="1">
      <alignment horizontal="left"/>
    </xf>
    <xf numFmtId="0" fontId="40" fillId="2" borderId="0" xfId="0" applyFont="1" applyFill="1" applyBorder="1" applyAlignment="1">
      <alignment horizontal="left"/>
    </xf>
    <xf numFmtId="0" fontId="44" fillId="2" borderId="0" xfId="0" applyFont="1" applyFill="1" applyBorder="1" applyAlignment="1">
      <alignment horizontal="left"/>
    </xf>
    <xf numFmtId="0" fontId="44" fillId="2" borderId="8" xfId="0" applyFont="1" applyFill="1" applyBorder="1" applyAlignment="1">
      <alignment horizontal="left"/>
    </xf>
    <xf numFmtId="0" fontId="44" fillId="2" borderId="3" xfId="0" applyFont="1" applyFill="1" applyBorder="1" applyAlignment="1">
      <alignment horizontal="left"/>
    </xf>
    <xf numFmtId="0" fontId="40" fillId="4" borderId="3" xfId="0" applyFont="1" applyFill="1" applyBorder="1" applyAlignment="1">
      <alignment horizontal="left"/>
    </xf>
    <xf numFmtId="0" fontId="40" fillId="4" borderId="0" xfId="0" applyFont="1" applyFill="1" applyBorder="1" applyAlignment="1">
      <alignment horizontal="left"/>
    </xf>
    <xf numFmtId="0" fontId="45" fillId="4" borderId="0" xfId="0" applyFont="1" applyFill="1" applyBorder="1" applyAlignment="1">
      <alignment horizontal="left"/>
    </xf>
    <xf numFmtId="0" fontId="45" fillId="4" borderId="8" xfId="0" applyFont="1" applyFill="1" applyBorder="1" applyAlignment="1">
      <alignment horizontal="left"/>
    </xf>
    <xf numFmtId="0" fontId="45" fillId="4" borderId="3" xfId="0" applyFont="1" applyFill="1" applyBorder="1" applyAlignment="1">
      <alignment horizontal="left"/>
    </xf>
    <xf numFmtId="0" fontId="40" fillId="2" borderId="0" xfId="0" applyFont="1" applyFill="1"/>
    <xf numFmtId="0" fontId="40" fillId="6" borderId="3" xfId="0" applyFont="1" applyFill="1" applyBorder="1" applyAlignment="1">
      <alignment horizontal="left"/>
    </xf>
    <xf numFmtId="0" fontId="40" fillId="6" borderId="0" xfId="0" applyFont="1" applyFill="1" applyBorder="1" applyAlignment="1">
      <alignment horizontal="left"/>
    </xf>
    <xf numFmtId="0" fontId="46" fillId="6" borderId="0" xfId="0" applyFont="1" applyFill="1" applyBorder="1" applyAlignment="1">
      <alignment horizontal="left"/>
    </xf>
    <xf numFmtId="0" fontId="46" fillId="6" borderId="8" xfId="0" applyFont="1" applyFill="1" applyBorder="1" applyAlignment="1">
      <alignment horizontal="left"/>
    </xf>
    <xf numFmtId="0" fontId="46" fillId="6" borderId="3" xfId="0" applyFont="1" applyFill="1" applyBorder="1" applyAlignment="1">
      <alignment horizontal="left"/>
    </xf>
    <xf numFmtId="0" fontId="40" fillId="0" borderId="8" xfId="0" applyFont="1" applyFill="1" applyBorder="1" applyAlignment="1">
      <alignment horizontal="left"/>
    </xf>
    <xf numFmtId="0" fontId="47" fillId="4" borderId="8" xfId="0" applyFont="1" applyFill="1" applyBorder="1" applyAlignment="1">
      <alignment horizontal="left"/>
    </xf>
    <xf numFmtId="0" fontId="6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6" fillId="2" borderId="0" xfId="0" applyFont="1" applyFill="1"/>
    <xf numFmtId="0" fontId="41" fillId="2" borderId="0" xfId="0" applyFont="1" applyFill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53" fillId="0" borderId="0" xfId="0" applyFont="1" applyFill="1"/>
    <xf numFmtId="0" fontId="52" fillId="0" borderId="0" xfId="0" applyFont="1" applyFill="1"/>
    <xf numFmtId="0" fontId="52" fillId="0" borderId="0" xfId="0" applyFont="1" applyAlignment="1">
      <alignment horizontal="left"/>
    </xf>
    <xf numFmtId="0" fontId="52" fillId="0" borderId="0" xfId="0" applyFont="1"/>
    <xf numFmtId="0" fontId="36" fillId="0" borderId="0" xfId="0" applyFont="1" applyFill="1"/>
    <xf numFmtId="0" fontId="36" fillId="0" borderId="0" xfId="0" applyFont="1"/>
    <xf numFmtId="0" fontId="54" fillId="0" borderId="0" xfId="0" applyFont="1"/>
    <xf numFmtId="0" fontId="10" fillId="0" borderId="0" xfId="0" applyFont="1" applyFill="1" applyAlignment="1"/>
    <xf numFmtId="0" fontId="10" fillId="0" borderId="0" xfId="0" applyFont="1" applyFill="1"/>
    <xf numFmtId="0" fontId="56" fillId="0" borderId="0" xfId="0" applyFont="1"/>
    <xf numFmtId="0" fontId="41" fillId="2" borderId="0" xfId="0" applyFont="1" applyFill="1" applyAlignment="1">
      <alignment horizontal="left"/>
    </xf>
    <xf numFmtId="0" fontId="29" fillId="2" borderId="0" xfId="0" applyFont="1" applyFill="1"/>
    <xf numFmtId="0" fontId="39" fillId="0" borderId="0" xfId="0" applyFont="1" applyFill="1" applyAlignment="1">
      <alignment horizontal="left"/>
    </xf>
    <xf numFmtId="0" fontId="43" fillId="2" borderId="0" xfId="0" applyFont="1" applyFill="1" applyAlignment="1">
      <alignment horizontal="left"/>
    </xf>
    <xf numFmtId="0" fontId="50" fillId="2" borderId="0" xfId="0" applyFont="1" applyFill="1"/>
    <xf numFmtId="0" fontId="40" fillId="0" borderId="0" xfId="0" applyFont="1" applyFill="1" applyAlignment="1">
      <alignment horizontal="left"/>
    </xf>
    <xf numFmtId="0" fontId="47" fillId="0" borderId="3" xfId="0" applyFont="1" applyBorder="1" applyAlignment="1">
      <alignment horizontal="left"/>
    </xf>
    <xf numFmtId="0" fontId="47" fillId="0" borderId="0" xfId="0" applyFont="1" applyAlignment="1">
      <alignment horizontal="left"/>
    </xf>
    <xf numFmtId="0" fontId="47" fillId="0" borderId="0" xfId="0" applyFont="1" applyBorder="1" applyAlignment="1">
      <alignment horizontal="left"/>
    </xf>
    <xf numFmtId="0" fontId="44" fillId="2" borderId="0" xfId="0" applyFont="1" applyFill="1" applyAlignment="1">
      <alignment horizontal="left"/>
    </xf>
    <xf numFmtId="0" fontId="44" fillId="0" borderId="0" xfId="0" applyFont="1" applyBorder="1" applyAlignment="1">
      <alignment horizontal="left"/>
    </xf>
    <xf numFmtId="0" fontId="44" fillId="4" borderId="3" xfId="0" applyFont="1" applyFill="1" applyBorder="1" applyAlignment="1">
      <alignment horizontal="left"/>
    </xf>
    <xf numFmtId="0" fontId="47" fillId="4" borderId="0" xfId="0" applyFont="1" applyFill="1" applyBorder="1" applyAlignment="1">
      <alignment horizontal="left"/>
    </xf>
    <xf numFmtId="0" fontId="44" fillId="2" borderId="0" xfId="0" applyFont="1" applyFill="1"/>
    <xf numFmtId="0" fontId="47" fillId="4" borderId="3" xfId="0" applyFont="1" applyFill="1" applyBorder="1" applyAlignment="1">
      <alignment horizontal="left"/>
    </xf>
    <xf numFmtId="0" fontId="47" fillId="2" borderId="0" xfId="0" applyFont="1" applyFill="1"/>
    <xf numFmtId="0" fontId="44" fillId="0" borderId="8" xfId="0" applyFont="1" applyFill="1" applyBorder="1" applyAlignment="1">
      <alignment horizontal="left"/>
    </xf>
    <xf numFmtId="0" fontId="57" fillId="0" borderId="0" xfId="4" applyFont="1" applyBorder="1"/>
    <xf numFmtId="0" fontId="37" fillId="0" borderId="0" xfId="0" applyFont="1" applyAlignment="1">
      <alignment horizontal="left"/>
    </xf>
    <xf numFmtId="0" fontId="58" fillId="0" borderId="0" xfId="0" applyFont="1"/>
    <xf numFmtId="0" fontId="61" fillId="0" borderId="0" xfId="4" applyFont="1" applyBorder="1"/>
    <xf numFmtId="0" fontId="40" fillId="0" borderId="0" xfId="1" applyFont="1"/>
    <xf numFmtId="0" fontId="61" fillId="0" borderId="0" xfId="0" applyFont="1"/>
    <xf numFmtId="0" fontId="62" fillId="0" borderId="0" xfId="0" applyFont="1" applyFill="1"/>
    <xf numFmtId="0" fontId="47" fillId="0" borderId="0" xfId="0" applyFont="1" applyFill="1"/>
    <xf numFmtId="0" fontId="47" fillId="0" borderId="0" xfId="0" applyFont="1" applyFill="1" applyAlignment="1">
      <alignment horizontal="left"/>
    </xf>
    <xf numFmtId="0" fontId="47" fillId="0" borderId="0" xfId="0" applyFont="1"/>
    <xf numFmtId="0" fontId="62" fillId="0" borderId="4" xfId="0" applyFont="1" applyFill="1" applyBorder="1"/>
    <xf numFmtId="0" fontId="63" fillId="0" borderId="0" xfId="0" applyFont="1" applyBorder="1"/>
    <xf numFmtId="0" fontId="62" fillId="4" borderId="4" xfId="0" applyFont="1" applyFill="1" applyBorder="1"/>
    <xf numFmtId="0" fontId="63" fillId="4" borderId="4" xfId="0" applyFont="1" applyFill="1" applyBorder="1"/>
    <xf numFmtId="0" fontId="47" fillId="0" borderId="0" xfId="0" applyFont="1" applyFill="1" applyBorder="1" applyAlignment="1">
      <alignment horizontal="left"/>
    </xf>
    <xf numFmtId="0" fontId="62" fillId="0" borderId="6" xfId="0" applyFont="1" applyFill="1" applyBorder="1"/>
    <xf numFmtId="0" fontId="62" fillId="4" borderId="5" xfId="0" applyFont="1" applyFill="1" applyBorder="1" applyAlignment="1">
      <alignment horizontal="center"/>
    </xf>
    <xf numFmtId="0" fontId="64" fillId="4" borderId="6" xfId="0" applyFont="1" applyFill="1" applyBorder="1"/>
    <xf numFmtId="0" fontId="62" fillId="4" borderId="6" xfId="0" applyFont="1" applyFill="1" applyBorder="1"/>
    <xf numFmtId="0" fontId="63" fillId="2" borderId="6" xfId="0" applyFont="1" applyFill="1" applyBorder="1"/>
    <xf numFmtId="0" fontId="63" fillId="4" borderId="6" xfId="0" applyFont="1" applyFill="1" applyBorder="1"/>
    <xf numFmtId="0" fontId="47" fillId="0" borderId="8" xfId="0" applyFont="1" applyFill="1" applyBorder="1" applyAlignment="1">
      <alignment horizontal="left"/>
    </xf>
    <xf numFmtId="0" fontId="62" fillId="0" borderId="9" xfId="0" applyFont="1" applyFill="1" applyBorder="1"/>
    <xf numFmtId="0" fontId="63" fillId="0" borderId="12" xfId="0" applyFont="1" applyBorder="1"/>
    <xf numFmtId="0" fontId="62" fillId="4" borderId="7" xfId="0" applyFont="1" applyFill="1" applyBorder="1" applyAlignment="1">
      <alignment horizontal="center"/>
    </xf>
    <xf numFmtId="0" fontId="64" fillId="4" borderId="9" xfId="0" applyFont="1" applyFill="1" applyBorder="1"/>
    <xf numFmtId="0" fontId="62" fillId="4" borderId="9" xfId="0" applyFont="1" applyFill="1" applyBorder="1"/>
    <xf numFmtId="0" fontId="64" fillId="4" borderId="4" xfId="0" applyFont="1" applyFill="1" applyBorder="1"/>
    <xf numFmtId="0" fontId="63" fillId="0" borderId="0" xfId="0" applyFont="1"/>
    <xf numFmtId="0" fontId="62" fillId="2" borderId="0" xfId="0" applyFont="1" applyFill="1"/>
    <xf numFmtId="0" fontId="63" fillId="2" borderId="0" xfId="0" applyFont="1" applyFill="1"/>
    <xf numFmtId="0" fontId="47" fillId="4" borderId="2" xfId="0" applyFont="1" applyFill="1" applyBorder="1"/>
    <xf numFmtId="0" fontId="47" fillId="4" borderId="5" xfId="0" applyFont="1" applyFill="1" applyBorder="1"/>
    <xf numFmtId="0" fontId="62" fillId="0" borderId="0" xfId="0" applyFont="1"/>
    <xf numFmtId="0" fontId="63" fillId="2" borderId="9" xfId="0" applyFont="1" applyFill="1" applyBorder="1"/>
    <xf numFmtId="0" fontId="47" fillId="0" borderId="2" xfId="0" applyFont="1" applyBorder="1"/>
    <xf numFmtId="0" fontId="62" fillId="0" borderId="4" xfId="0" applyFont="1" applyBorder="1"/>
    <xf numFmtId="0" fontId="47" fillId="0" borderId="5" xfId="0" applyFont="1" applyBorder="1"/>
    <xf numFmtId="0" fontId="62" fillId="0" borderId="6" xfId="0" applyFont="1" applyBorder="1"/>
    <xf numFmtId="0" fontId="62" fillId="0" borderId="5" xfId="0" applyFont="1" applyBorder="1" applyAlignment="1">
      <alignment horizontal="center"/>
    </xf>
    <xf numFmtId="0" fontId="62" fillId="0" borderId="7" xfId="0" applyFont="1" applyBorder="1" applyAlignment="1">
      <alignment horizontal="center"/>
    </xf>
    <xf numFmtId="0" fontId="47" fillId="0" borderId="8" xfId="0" applyFont="1" applyBorder="1" applyAlignment="1">
      <alignment horizontal="left"/>
    </xf>
    <xf numFmtId="0" fontId="62" fillId="0" borderId="9" xfId="0" applyFont="1" applyBorder="1"/>
    <xf numFmtId="0" fontId="47" fillId="6" borderId="2" xfId="0" applyFont="1" applyFill="1" applyBorder="1"/>
    <xf numFmtId="0" fontId="63" fillId="6" borderId="4" xfId="0" applyFont="1" applyFill="1" applyBorder="1"/>
    <xf numFmtId="0" fontId="62" fillId="6" borderId="4" xfId="0" applyFont="1" applyFill="1" applyBorder="1"/>
    <xf numFmtId="0" fontId="47" fillId="6" borderId="5" xfId="0" applyFont="1" applyFill="1" applyBorder="1"/>
    <xf numFmtId="0" fontId="63" fillId="6" borderId="6" xfId="0" applyFont="1" applyFill="1" applyBorder="1"/>
    <xf numFmtId="0" fontId="62" fillId="6" borderId="6" xfId="0" applyFont="1" applyFill="1" applyBorder="1"/>
    <xf numFmtId="0" fontId="62" fillId="6" borderId="5" xfId="0" applyFont="1" applyFill="1" applyBorder="1" applyAlignment="1">
      <alignment horizontal="center"/>
    </xf>
    <xf numFmtId="0" fontId="62" fillId="6" borderId="7" xfId="0" applyFont="1" applyFill="1" applyBorder="1" applyAlignment="1">
      <alignment horizontal="center"/>
    </xf>
    <xf numFmtId="0" fontId="62" fillId="6" borderId="9" xfId="0" applyFont="1" applyFill="1" applyBorder="1"/>
    <xf numFmtId="0" fontId="62" fillId="0" borderId="0" xfId="0" applyFont="1" applyFill="1" applyBorder="1"/>
    <xf numFmtId="0" fontId="62" fillId="0" borderId="0" xfId="0" applyFont="1" applyFill="1" applyBorder="1" applyAlignment="1">
      <alignment horizontal="center"/>
    </xf>
    <xf numFmtId="0" fontId="62" fillId="0" borderId="8" xfId="0" applyFont="1" applyBorder="1"/>
    <xf numFmtId="0" fontId="53" fillId="0" borderId="0" xfId="0" applyFont="1"/>
    <xf numFmtId="0" fontId="42" fillId="0" borderId="0" xfId="0" applyFont="1" applyAlignment="1">
      <alignment horizontal="left"/>
    </xf>
    <xf numFmtId="0" fontId="12" fillId="0" borderId="0" xfId="0" applyFont="1" applyFill="1"/>
    <xf numFmtId="0" fontId="11" fillId="0" borderId="4" xfId="3" applyFont="1" applyBorder="1" applyAlignment="1">
      <alignment horizontal="center" wrapText="1"/>
    </xf>
    <xf numFmtId="0" fontId="11" fillId="0" borderId="39" xfId="3" applyFont="1" applyBorder="1" applyAlignment="1">
      <alignment horizontal="center" wrapText="1"/>
    </xf>
    <xf numFmtId="0" fontId="11" fillId="0" borderId="40" xfId="3" applyFont="1" applyBorder="1" applyAlignment="1">
      <alignment horizontal="center" wrapText="1"/>
    </xf>
    <xf numFmtId="0" fontId="11" fillId="0" borderId="41" xfId="3" applyFont="1" applyBorder="1" applyAlignment="1">
      <alignment horizontal="center" wrapText="1"/>
    </xf>
    <xf numFmtId="0" fontId="11" fillId="0" borderId="40" xfId="3" applyFont="1" applyFill="1" applyBorder="1" applyAlignment="1">
      <alignment horizontal="center"/>
    </xf>
    <xf numFmtId="0" fontId="62" fillId="0" borderId="0" xfId="0" applyFont="1" applyBorder="1"/>
    <xf numFmtId="0" fontId="62" fillId="0" borderId="0" xfId="0" applyFont="1" applyBorder="1" applyAlignment="1">
      <alignment horizontal="center"/>
    </xf>
    <xf numFmtId="0" fontId="44" fillId="0" borderId="0" xfId="0" applyFont="1" applyAlignment="1">
      <alignment horizontal="left"/>
    </xf>
    <xf numFmtId="0" fontId="26" fillId="0" borderId="18" xfId="0" applyFont="1" applyFill="1" applyBorder="1"/>
    <xf numFmtId="0" fontId="40" fillId="0" borderId="3" xfId="0" applyFont="1" applyFill="1" applyBorder="1" applyAlignment="1">
      <alignment horizontal="left"/>
    </xf>
    <xf numFmtId="0" fontId="63" fillId="4" borderId="0" xfId="0" applyFont="1" applyFill="1" applyBorder="1"/>
    <xf numFmtId="0" fontId="62" fillId="0" borderId="0" xfId="0" quotePrefix="1" applyFont="1" applyFill="1" applyAlignment="1">
      <alignment horizontal="right"/>
    </xf>
    <xf numFmtId="0" fontId="62" fillId="4" borderId="0" xfId="0" applyFont="1" applyFill="1"/>
    <xf numFmtId="0" fontId="47" fillId="4" borderId="0" xfId="0" applyFont="1" applyFill="1"/>
    <xf numFmtId="0" fontId="26" fillId="0" borderId="24" xfId="0" applyFont="1" applyFill="1" applyBorder="1"/>
    <xf numFmtId="0" fontId="40" fillId="0" borderId="0" xfId="0" applyFont="1" applyFill="1" applyBorder="1" applyAlignment="1">
      <alignment horizontal="left"/>
    </xf>
    <xf numFmtId="0" fontId="62" fillId="0" borderId="0" xfId="0" quotePrefix="1" applyFont="1" applyFill="1"/>
    <xf numFmtId="0" fontId="61" fillId="4" borderId="0" xfId="0" applyFont="1" applyFill="1"/>
    <xf numFmtId="0" fontId="63" fillId="4" borderId="5" xfId="0" applyFont="1" applyFill="1" applyBorder="1"/>
    <xf numFmtId="0" fontId="61" fillId="4" borderId="8" xfId="0" applyFont="1" applyFill="1" applyBorder="1"/>
    <xf numFmtId="0" fontId="62" fillId="0" borderId="0" xfId="0" applyFont="1" applyFill="1" applyAlignment="1">
      <alignment horizontal="right"/>
    </xf>
    <xf numFmtId="0" fontId="63" fillId="6" borderId="0" xfId="0" applyFont="1" applyFill="1" applyBorder="1"/>
    <xf numFmtId="0" fontId="47" fillId="2" borderId="5" xfId="0" applyFont="1" applyFill="1" applyBorder="1"/>
    <xf numFmtId="0" fontId="61" fillId="5" borderId="0" xfId="0" applyFont="1" applyFill="1"/>
    <xf numFmtId="0" fontId="47" fillId="5" borderId="5" xfId="0" applyFont="1" applyFill="1" applyBorder="1"/>
    <xf numFmtId="0" fontId="47" fillId="5" borderId="0" xfId="0" applyFont="1" applyFill="1"/>
    <xf numFmtId="0" fontId="62" fillId="5" borderId="7" xfId="0" applyFont="1" applyFill="1" applyBorder="1" applyAlignment="1">
      <alignment horizontal="center"/>
    </xf>
    <xf numFmtId="0" fontId="47" fillId="5" borderId="8" xfId="0" applyFont="1" applyFill="1" applyBorder="1" applyAlignment="1">
      <alignment horizontal="left"/>
    </xf>
    <xf numFmtId="0" fontId="62" fillId="5" borderId="5" xfId="0" applyFont="1" applyFill="1" applyBorder="1" applyAlignment="1">
      <alignment horizontal="center"/>
    </xf>
    <xf numFmtId="0" fontId="61" fillId="5" borderId="8" xfId="0" applyFont="1" applyFill="1" applyBorder="1"/>
    <xf numFmtId="0" fontId="63" fillId="2" borderId="0" xfId="0" applyFont="1" applyFill="1" applyBorder="1"/>
    <xf numFmtId="0" fontId="62" fillId="0" borderId="8" xfId="0" applyFont="1" applyFill="1" applyBorder="1"/>
    <xf numFmtId="0" fontId="61" fillId="5" borderId="0" xfId="0" applyFont="1" applyFill="1" applyBorder="1"/>
    <xf numFmtId="0" fontId="50" fillId="0" borderId="0" xfId="0" applyFont="1"/>
    <xf numFmtId="0" fontId="59" fillId="0" borderId="0" xfId="0" applyFont="1"/>
    <xf numFmtId="0" fontId="58" fillId="0" borderId="0" xfId="0" applyFont="1" applyFill="1"/>
    <xf numFmtId="0" fontId="59" fillId="0" borderId="0" xfId="0" applyFont="1" applyFill="1" applyBorder="1"/>
    <xf numFmtId="0" fontId="59" fillId="0" borderId="0" xfId="0" applyFont="1" applyBorder="1"/>
    <xf numFmtId="0" fontId="59" fillId="2" borderId="0" xfId="0" applyFont="1" applyFill="1"/>
    <xf numFmtId="0" fontId="66" fillId="0" borderId="0" xfId="0" applyFont="1" applyFill="1"/>
    <xf numFmtId="0" fontId="11" fillId="0" borderId="1" xfId="3" applyFont="1" applyBorder="1" applyAlignment="1">
      <alignment horizontal="center"/>
    </xf>
    <xf numFmtId="0" fontId="11" fillId="0" borderId="24" xfId="3" applyFont="1" applyFill="1" applyBorder="1" applyAlignment="1">
      <alignment horizontal="center"/>
    </xf>
    <xf numFmtId="0" fontId="11" fillId="0" borderId="34" xfId="3" applyFont="1" applyFill="1" applyBorder="1" applyAlignment="1">
      <alignment horizontal="center"/>
    </xf>
    <xf numFmtId="0" fontId="11" fillId="0" borderId="18" xfId="3" applyFont="1" applyFill="1" applyBorder="1" applyAlignment="1">
      <alignment horizontal="center"/>
    </xf>
    <xf numFmtId="0" fontId="11" fillId="0" borderId="37" xfId="3" applyFont="1" applyFill="1" applyBorder="1" applyAlignment="1">
      <alignment horizontal="center"/>
    </xf>
    <xf numFmtId="0" fontId="62" fillId="0" borderId="7" xfId="0" applyFont="1" applyBorder="1" applyAlignment="1">
      <alignment horizontal="center"/>
    </xf>
    <xf numFmtId="0" fontId="62" fillId="0" borderId="5" xfId="0" applyFont="1" applyBorder="1" applyAlignment="1">
      <alignment horizontal="center"/>
    </xf>
    <xf numFmtId="0" fontId="30" fillId="0" borderId="0" xfId="7" applyFont="1" applyBorder="1" applyAlignment="1">
      <alignment vertical="center"/>
    </xf>
    <xf numFmtId="0" fontId="12" fillId="2" borderId="0" xfId="7" applyFont="1" applyFill="1"/>
    <xf numFmtId="0" fontId="12" fillId="0" borderId="0" xfId="7" applyFont="1"/>
    <xf numFmtId="0" fontId="31" fillId="2" borderId="0" xfId="7" applyFont="1" applyFill="1"/>
    <xf numFmtId="0" fontId="11" fillId="0" borderId="2" xfId="3" applyFont="1" applyBorder="1" applyAlignment="1">
      <alignment horizontal="center"/>
    </xf>
    <xf numFmtId="0" fontId="32" fillId="0" borderId="33" xfId="3" applyFont="1" applyBorder="1" applyAlignment="1">
      <alignment horizontal="center"/>
    </xf>
    <xf numFmtId="0" fontId="32" fillId="0" borderId="32" xfId="3" applyFont="1" applyBorder="1" applyAlignment="1">
      <alignment horizontal="center"/>
    </xf>
    <xf numFmtId="0" fontId="32" fillId="0" borderId="32" xfId="3" applyFont="1" applyFill="1" applyBorder="1" applyAlignment="1">
      <alignment horizontal="center"/>
    </xf>
    <xf numFmtId="0" fontId="32" fillId="8" borderId="32" xfId="3" applyFont="1" applyFill="1" applyBorder="1" applyAlignment="1">
      <alignment horizontal="center"/>
    </xf>
    <xf numFmtId="0" fontId="32" fillId="0" borderId="17" xfId="3" applyFont="1" applyBorder="1" applyAlignment="1">
      <alignment horizontal="center"/>
    </xf>
    <xf numFmtId="0" fontId="32" fillId="0" borderId="23" xfId="3" applyFont="1" applyBorder="1" applyAlignment="1">
      <alignment horizontal="center"/>
    </xf>
    <xf numFmtId="0" fontId="11" fillId="0" borderId="52" xfId="3" applyFont="1" applyFill="1" applyBorder="1" applyAlignment="1">
      <alignment horizontal="center"/>
    </xf>
    <xf numFmtId="0" fontId="11" fillId="0" borderId="53" xfId="3" applyFont="1" applyFill="1" applyBorder="1" applyAlignment="1">
      <alignment horizontal="center"/>
    </xf>
    <xf numFmtId="0" fontId="14" fillId="0" borderId="54" xfId="3" applyFont="1" applyFill="1" applyBorder="1" applyAlignment="1">
      <alignment horizontal="center"/>
    </xf>
    <xf numFmtId="0" fontId="11" fillId="0" borderId="54" xfId="3" applyFont="1" applyFill="1" applyBorder="1" applyAlignment="1">
      <alignment horizontal="center"/>
    </xf>
    <xf numFmtId="0" fontId="17" fillId="0" borderId="0" xfId="7" applyFont="1" applyFill="1"/>
    <xf numFmtId="0" fontId="17" fillId="0" borderId="0" xfId="7" applyFont="1"/>
    <xf numFmtId="0" fontId="21" fillId="0" borderId="0" xfId="7" applyFont="1" applyFill="1" applyBorder="1" applyAlignment="1">
      <alignment horizontal="center" vertical="center"/>
    </xf>
    <xf numFmtId="0" fontId="22" fillId="0" borderId="0" xfId="7" applyFont="1" applyAlignment="1"/>
    <xf numFmtId="0" fontId="23" fillId="0" borderId="0" xfId="7" applyFont="1" applyFill="1" applyBorder="1" applyAlignment="1">
      <alignment horizontal="center" vertical="center"/>
    </xf>
    <xf numFmtId="0" fontId="17" fillId="0" borderId="0" xfId="7" applyFont="1" applyAlignment="1"/>
    <xf numFmtId="0" fontId="17" fillId="0" borderId="0" xfId="7" applyFont="1" applyFill="1" applyAlignment="1"/>
    <xf numFmtId="0" fontId="26" fillId="0" borderId="0" xfId="7" applyFont="1"/>
    <xf numFmtId="0" fontId="40" fillId="0" borderId="0" xfId="7" applyFont="1"/>
    <xf numFmtId="0" fontId="60" fillId="0" borderId="0" xfId="7" applyFont="1" applyBorder="1"/>
    <xf numFmtId="0" fontId="60" fillId="0" borderId="0" xfId="7" applyFont="1"/>
    <xf numFmtId="0" fontId="40" fillId="2" borderId="0" xfId="7" applyFont="1" applyFill="1" applyAlignment="1">
      <alignment horizontal="left"/>
    </xf>
    <xf numFmtId="0" fontId="40" fillId="2" borderId="0" xfId="7" applyFont="1" applyFill="1"/>
    <xf numFmtId="0" fontId="26" fillId="2" borderId="0" xfId="7" applyFont="1" applyFill="1"/>
    <xf numFmtId="0" fontId="60" fillId="0" borderId="0" xfId="7" applyFont="1" applyFill="1" applyBorder="1"/>
    <xf numFmtId="0" fontId="27" fillId="0" borderId="0" xfId="7" applyFont="1" applyFill="1"/>
    <xf numFmtId="0" fontId="40" fillId="0" borderId="2" xfId="7" applyFont="1" applyBorder="1"/>
    <xf numFmtId="0" fontId="40" fillId="0" borderId="3" xfId="7" applyFont="1" applyBorder="1" applyAlignment="1">
      <alignment horizontal="left"/>
    </xf>
    <xf numFmtId="0" fontId="26" fillId="0" borderId="4" xfId="7" applyFont="1" applyBorder="1"/>
    <xf numFmtId="0" fontId="60" fillId="0" borderId="4" xfId="7" applyFont="1" applyBorder="1"/>
    <xf numFmtId="0" fontId="40" fillId="2" borderId="3" xfId="7" applyFont="1" applyFill="1" applyBorder="1" applyAlignment="1">
      <alignment horizontal="left"/>
    </xf>
    <xf numFmtId="0" fontId="40" fillId="4" borderId="2" xfId="7" applyFont="1" applyFill="1" applyBorder="1"/>
    <xf numFmtId="0" fontId="40" fillId="4" borderId="3" xfId="7" applyFont="1" applyFill="1" applyBorder="1" applyAlignment="1">
      <alignment horizontal="left"/>
    </xf>
    <xf numFmtId="0" fontId="26" fillId="4" borderId="4" xfId="7" applyFont="1" applyFill="1" applyBorder="1"/>
    <xf numFmtId="0" fontId="60" fillId="4" borderId="4" xfId="7" applyFont="1" applyFill="1" applyBorder="1"/>
    <xf numFmtId="0" fontId="40" fillId="0" borderId="5" xfId="7" applyFont="1" applyFill="1" applyBorder="1"/>
    <xf numFmtId="0" fontId="40" fillId="0" borderId="0" xfId="7" applyFont="1" applyFill="1"/>
    <xf numFmtId="0" fontId="40" fillId="0" borderId="5" xfId="7" applyFont="1" applyBorder="1"/>
    <xf numFmtId="0" fontId="40" fillId="0" borderId="0" xfId="7" applyFont="1" applyBorder="1" applyAlignment="1">
      <alignment horizontal="left"/>
    </xf>
    <xf numFmtId="0" fontId="26" fillId="0" borderId="6" xfId="7" applyFont="1" applyBorder="1"/>
    <xf numFmtId="0" fontId="60" fillId="0" borderId="6" xfId="7" applyFont="1" applyBorder="1"/>
    <xf numFmtId="0" fontId="40" fillId="2" borderId="0" xfId="7" applyFont="1" applyFill="1" applyBorder="1" applyAlignment="1">
      <alignment horizontal="left"/>
    </xf>
    <xf numFmtId="0" fontId="40" fillId="4" borderId="5" xfId="7" applyFont="1" applyFill="1" applyBorder="1"/>
    <xf numFmtId="0" fontId="40" fillId="4" borderId="0" xfId="7" applyFont="1" applyFill="1" applyBorder="1" applyAlignment="1">
      <alignment horizontal="left"/>
    </xf>
    <xf numFmtId="0" fontId="26" fillId="4" borderId="6" xfId="7" applyFont="1" applyFill="1" applyBorder="1"/>
    <xf numFmtId="0" fontId="60" fillId="4" borderId="6" xfId="7" applyFont="1" applyFill="1" applyBorder="1"/>
    <xf numFmtId="0" fontId="26" fillId="0" borderId="5" xfId="7" applyFont="1" applyBorder="1" applyAlignment="1">
      <alignment horizontal="center"/>
    </xf>
    <xf numFmtId="0" fontId="60" fillId="3" borderId="6" xfId="7" applyFont="1" applyFill="1" applyBorder="1"/>
    <xf numFmtId="0" fontId="26" fillId="4" borderId="5" xfId="7" applyFont="1" applyFill="1" applyBorder="1" applyAlignment="1">
      <alignment horizontal="center"/>
    </xf>
    <xf numFmtId="0" fontId="45" fillId="4" borderId="0" xfId="7" applyFont="1" applyFill="1" applyBorder="1" applyAlignment="1">
      <alignment horizontal="left"/>
    </xf>
    <xf numFmtId="0" fontId="64" fillId="4" borderId="6" xfId="7" applyFont="1" applyFill="1" applyBorder="1"/>
    <xf numFmtId="0" fontId="60" fillId="2" borderId="6" xfId="7" applyFont="1" applyFill="1" applyBorder="1"/>
    <xf numFmtId="0" fontId="26" fillId="0" borderId="7" xfId="7" applyFont="1" applyFill="1" applyBorder="1" applyAlignment="1">
      <alignment horizontal="center"/>
    </xf>
    <xf numFmtId="0" fontId="40" fillId="0" borderId="8" xfId="7" applyFont="1" applyFill="1" applyBorder="1" applyAlignment="1">
      <alignment horizontal="left"/>
    </xf>
    <xf numFmtId="0" fontId="26" fillId="0" borderId="5" xfId="7" applyFont="1" applyFill="1" applyBorder="1" applyAlignment="1">
      <alignment horizontal="center"/>
    </xf>
    <xf numFmtId="0" fontId="26" fillId="0" borderId="7" xfId="7" applyFont="1" applyBorder="1" applyAlignment="1">
      <alignment horizontal="center"/>
    </xf>
    <xf numFmtId="0" fontId="40" fillId="0" borderId="8" xfId="7" applyFont="1" applyBorder="1" applyAlignment="1">
      <alignment horizontal="left"/>
    </xf>
    <xf numFmtId="0" fontId="26" fillId="0" borderId="9" xfId="7" applyFont="1" applyBorder="1"/>
    <xf numFmtId="0" fontId="60" fillId="3" borderId="9" xfId="7" applyFont="1" applyFill="1" applyBorder="1"/>
    <xf numFmtId="0" fontId="44" fillId="2" borderId="8" xfId="7" applyFont="1" applyFill="1" applyBorder="1" applyAlignment="1">
      <alignment horizontal="left"/>
    </xf>
    <xf numFmtId="0" fontId="60" fillId="0" borderId="12" xfId="7" applyFont="1" applyBorder="1"/>
    <xf numFmtId="0" fontId="26" fillId="4" borderId="7" xfId="7" applyFont="1" applyFill="1" applyBorder="1" applyAlignment="1">
      <alignment horizontal="center"/>
    </xf>
    <xf numFmtId="0" fontId="45" fillId="4" borderId="8" xfId="7" applyFont="1" applyFill="1" applyBorder="1" applyAlignment="1">
      <alignment horizontal="left"/>
    </xf>
    <xf numFmtId="0" fontId="64" fillId="4" borderId="9" xfId="7" applyFont="1" applyFill="1" applyBorder="1"/>
    <xf numFmtId="0" fontId="60" fillId="2" borderId="9" xfId="7" applyFont="1" applyFill="1" applyBorder="1"/>
    <xf numFmtId="0" fontId="60" fillId="0" borderId="5" xfId="7" applyFont="1" applyFill="1" applyBorder="1"/>
    <xf numFmtId="0" fontId="26" fillId="4" borderId="9" xfId="7" applyFont="1" applyFill="1" applyBorder="1"/>
    <xf numFmtId="0" fontId="60" fillId="0" borderId="6" xfId="7" applyFont="1" applyFill="1" applyBorder="1"/>
    <xf numFmtId="0" fontId="45" fillId="4" borderId="3" xfId="7" applyFont="1" applyFill="1" applyBorder="1" applyAlignment="1">
      <alignment horizontal="left"/>
    </xf>
    <xf numFmtId="0" fontId="64" fillId="4" borderId="4" xfId="7" applyFont="1" applyFill="1" applyBorder="1"/>
    <xf numFmtId="0" fontId="40" fillId="6" borderId="2" xfId="7" applyFont="1" applyFill="1" applyBorder="1"/>
    <xf numFmtId="0" fontId="40" fillId="6" borderId="3" xfId="7" applyFont="1" applyFill="1" applyBorder="1" applyAlignment="1">
      <alignment horizontal="left"/>
    </xf>
    <xf numFmtId="0" fontId="26" fillId="6" borderId="4" xfId="7" applyFont="1" applyFill="1" applyBorder="1"/>
    <xf numFmtId="0" fontId="60" fillId="6" borderId="4" xfId="7" applyFont="1" applyFill="1" applyBorder="1"/>
    <xf numFmtId="0" fontId="40" fillId="6" borderId="5" xfId="7" applyFont="1" applyFill="1" applyBorder="1"/>
    <xf numFmtId="0" fontId="40" fillId="6" borderId="0" xfId="7" applyFont="1" applyFill="1" applyBorder="1" applyAlignment="1">
      <alignment horizontal="left"/>
    </xf>
    <xf numFmtId="0" fontId="26" fillId="6" borderId="6" xfId="7" applyFont="1" applyFill="1" applyBorder="1"/>
    <xf numFmtId="0" fontId="60" fillId="6" borderId="6" xfId="7" applyFont="1" applyFill="1" applyBorder="1"/>
    <xf numFmtId="0" fontId="26" fillId="6" borderId="5" xfId="7" applyFont="1" applyFill="1" applyBorder="1" applyAlignment="1">
      <alignment horizontal="center"/>
    </xf>
    <xf numFmtId="0" fontId="46" fillId="6" borderId="0" xfId="7" applyFont="1" applyFill="1" applyBorder="1" applyAlignment="1">
      <alignment horizontal="left"/>
    </xf>
    <xf numFmtId="0" fontId="26" fillId="6" borderId="7" xfId="7" applyFont="1" applyFill="1" applyBorder="1" applyAlignment="1">
      <alignment horizontal="center"/>
    </xf>
    <xf numFmtId="0" fontId="46" fillId="6" borderId="8" xfId="7" applyFont="1" applyFill="1" applyBorder="1" applyAlignment="1">
      <alignment horizontal="left"/>
    </xf>
    <xf numFmtId="0" fontId="26" fillId="6" borderId="9" xfId="7" applyFont="1" applyFill="1" applyBorder="1"/>
    <xf numFmtId="0" fontId="46" fillId="6" borderId="3" xfId="7" applyFont="1" applyFill="1" applyBorder="1" applyAlignment="1">
      <alignment horizontal="left"/>
    </xf>
    <xf numFmtId="0" fontId="44" fillId="2" borderId="0" xfId="7" applyFont="1" applyFill="1" applyBorder="1" applyAlignment="1">
      <alignment horizontal="left"/>
    </xf>
    <xf numFmtId="0" fontId="60" fillId="0" borderId="0" xfId="7" applyFont="1" applyFill="1"/>
    <xf numFmtId="0" fontId="25" fillId="0" borderId="0" xfId="7" applyFont="1"/>
    <xf numFmtId="0" fontId="24" fillId="0" borderId="0" xfId="7" applyFont="1"/>
    <xf numFmtId="0" fontId="16" fillId="0" borderId="0" xfId="7" applyFont="1" applyAlignment="1">
      <alignment horizontal="left"/>
    </xf>
    <xf numFmtId="0" fontId="16" fillId="2" borderId="0" xfId="7" applyFont="1" applyFill="1" applyAlignment="1">
      <alignment horizontal="left"/>
    </xf>
    <xf numFmtId="0" fontId="17" fillId="2" borderId="0" xfId="7" applyFont="1" applyFill="1"/>
    <xf numFmtId="0" fontId="16" fillId="2" borderId="0" xfId="7" applyFont="1" applyFill="1"/>
    <xf numFmtId="0" fontId="18" fillId="2" borderId="0" xfId="7" applyFont="1" applyFill="1"/>
    <xf numFmtId="0" fontId="24" fillId="0" borderId="0" xfId="7" applyFont="1" applyFill="1"/>
    <xf numFmtId="0" fontId="32" fillId="8" borderId="35" xfId="3" applyFont="1" applyFill="1" applyBorder="1" applyAlignment="1">
      <alignment horizontal="center"/>
    </xf>
    <xf numFmtId="0" fontId="32" fillId="0" borderId="30" xfId="3" applyFont="1" applyFill="1" applyBorder="1" applyAlignment="1">
      <alignment horizontal="center"/>
    </xf>
    <xf numFmtId="0" fontId="32" fillId="0" borderId="57" xfId="3" applyFont="1" applyBorder="1" applyAlignment="1">
      <alignment horizontal="center"/>
    </xf>
    <xf numFmtId="0" fontId="32" fillId="0" borderId="54" xfId="3" applyFont="1" applyBorder="1" applyAlignment="1">
      <alignment horizontal="center"/>
    </xf>
    <xf numFmtId="0" fontId="33" fillId="0" borderId="11" xfId="3" applyFont="1" applyBorder="1"/>
    <xf numFmtId="0" fontId="6" fillId="0" borderId="0" xfId="4" applyFont="1" applyFill="1"/>
    <xf numFmtId="0" fontId="3" fillId="0" borderId="0" xfId="4"/>
    <xf numFmtId="0" fontId="5" fillId="0" borderId="0" xfId="4" applyFont="1"/>
    <xf numFmtId="0" fontId="69" fillId="0" borderId="0" xfId="4" applyFont="1" applyFill="1"/>
    <xf numFmtId="0" fontId="7" fillId="0" borderId="0" xfId="4" applyFont="1"/>
    <xf numFmtId="0" fontId="3" fillId="0" borderId="0" xfId="4" applyFill="1"/>
    <xf numFmtId="0" fontId="4" fillId="0" borderId="0" xfId="4" applyFont="1"/>
    <xf numFmtId="0" fontId="5" fillId="0" borderId="0" xfId="4" applyFont="1" applyAlignment="1">
      <alignment horizontal="left"/>
    </xf>
    <xf numFmtId="0" fontId="6" fillId="0" borderId="0" xfId="4" applyFont="1"/>
    <xf numFmtId="0" fontId="4" fillId="0" borderId="0" xfId="4" applyFont="1" applyBorder="1"/>
    <xf numFmtId="0" fontId="41" fillId="0" borderId="0" xfId="4" applyFont="1" applyAlignment="1">
      <alignment horizontal="left"/>
    </xf>
    <xf numFmtId="0" fontId="48" fillId="0" borderId="0" xfId="4" applyFont="1"/>
    <xf numFmtId="0" fontId="5" fillId="0" borderId="0" xfId="4" applyFont="1" applyFill="1"/>
    <xf numFmtId="0" fontId="3" fillId="0" borderId="0" xfId="4" applyBorder="1"/>
    <xf numFmtId="0" fontId="5" fillId="0" borderId="0" xfId="4" applyFont="1" applyBorder="1" applyAlignment="1">
      <alignment horizontal="left"/>
    </xf>
    <xf numFmtId="0" fontId="6" fillId="0" borderId="0" xfId="4" applyFont="1" applyBorder="1"/>
    <xf numFmtId="0" fontId="41" fillId="0" borderId="0" xfId="4" applyFont="1" applyBorder="1" applyAlignment="1">
      <alignment horizontal="left"/>
    </xf>
    <xf numFmtId="0" fontId="19" fillId="0" borderId="0" xfId="4" applyFont="1" applyBorder="1"/>
    <xf numFmtId="0" fontId="70" fillId="0" borderId="0" xfId="4" applyFont="1" applyBorder="1"/>
    <xf numFmtId="0" fontId="6" fillId="0" borderId="0" xfId="4" quotePrefix="1" applyFont="1" applyBorder="1" applyAlignment="1">
      <alignment horizontal="right"/>
    </xf>
    <xf numFmtId="0" fontId="3" fillId="0" borderId="0" xfId="4" applyFill="1" applyBorder="1"/>
    <xf numFmtId="0" fontId="5" fillId="0" borderId="0" xfId="4" applyFont="1" applyFill="1" applyBorder="1"/>
    <xf numFmtId="0" fontId="6" fillId="0" borderId="0" xfId="4" applyFont="1" applyBorder="1" applyAlignment="1">
      <alignment horizontal="right"/>
    </xf>
    <xf numFmtId="0" fontId="6" fillId="0" borderId="0" xfId="4" quotePrefix="1" applyFont="1" applyFill="1" applyBorder="1" applyAlignment="1">
      <alignment horizontal="right"/>
    </xf>
    <xf numFmtId="0" fontId="36" fillId="5" borderId="0" xfId="4" applyFont="1" applyFill="1" applyBorder="1"/>
    <xf numFmtId="0" fontId="54" fillId="0" borderId="0" xfId="4" applyFont="1" applyBorder="1"/>
    <xf numFmtId="0" fontId="36" fillId="0" borderId="0" xfId="4" applyFont="1" applyBorder="1"/>
    <xf numFmtId="0" fontId="36" fillId="5" borderId="0" xfId="4" applyFont="1" applyFill="1" applyBorder="1" applyAlignment="1">
      <alignment horizontal="left"/>
    </xf>
    <xf numFmtId="0" fontId="54" fillId="0" borderId="0" xfId="4" applyFont="1" applyBorder="1" applyAlignment="1">
      <alignment horizontal="right"/>
    </xf>
    <xf numFmtId="0" fontId="19" fillId="4" borderId="0" xfId="4" applyFont="1" applyFill="1" applyBorder="1"/>
    <xf numFmtId="0" fontId="36" fillId="4" borderId="0" xfId="4" applyFont="1" applyFill="1" applyBorder="1"/>
    <xf numFmtId="0" fontId="36" fillId="4" borderId="0" xfId="4" applyFont="1" applyFill="1" applyBorder="1" applyAlignment="1">
      <alignment horizontal="left"/>
    </xf>
    <xf numFmtId="0" fontId="55" fillId="0" borderId="0" xfId="4" applyFont="1" applyBorder="1"/>
    <xf numFmtId="0" fontId="36" fillId="0" borderId="0" xfId="4" applyFont="1" applyBorder="1" applyAlignment="1">
      <alignment horizontal="left"/>
    </xf>
    <xf numFmtId="0" fontId="37" fillId="0" borderId="0" xfId="4" applyFont="1" applyBorder="1" applyAlignment="1">
      <alignment horizontal="left"/>
    </xf>
    <xf numFmtId="0" fontId="54" fillId="0" borderId="0" xfId="4" quotePrefix="1" applyFont="1" applyBorder="1" applyAlignment="1">
      <alignment horizontal="right"/>
    </xf>
    <xf numFmtId="0" fontId="36" fillId="0" borderId="0" xfId="4" applyFont="1" applyFill="1" applyBorder="1"/>
    <xf numFmtId="0" fontId="54" fillId="0" borderId="0" xfId="4" quotePrefix="1" applyFont="1" applyFill="1" applyBorder="1" applyAlignment="1">
      <alignment horizontal="right"/>
    </xf>
    <xf numFmtId="0" fontId="19" fillId="4" borderId="3" xfId="4" applyFont="1" applyFill="1" applyBorder="1"/>
    <xf numFmtId="0" fontId="36" fillId="2" borderId="0" xfId="4" applyFont="1" applyFill="1" applyBorder="1"/>
    <xf numFmtId="0" fontId="3" fillId="2" borderId="0" xfId="4" applyFill="1"/>
    <xf numFmtId="0" fontId="55" fillId="2" borderId="0" xfId="4" applyFont="1" applyFill="1" applyBorder="1"/>
    <xf numFmtId="0" fontId="36" fillId="0" borderId="2" xfId="4" applyFont="1" applyBorder="1"/>
    <xf numFmtId="0" fontId="36" fillId="0" borderId="0" xfId="4" applyFont="1"/>
    <xf numFmtId="0" fontId="37" fillId="0" borderId="0" xfId="4" applyFont="1" applyAlignment="1">
      <alignment horizontal="left"/>
    </xf>
    <xf numFmtId="0" fontId="55" fillId="0" borderId="0" xfId="4" applyFont="1"/>
    <xf numFmtId="0" fontId="36" fillId="0" borderId="0" xfId="4" applyFont="1" applyAlignment="1">
      <alignment horizontal="left"/>
    </xf>
    <xf numFmtId="0" fontId="54" fillId="0" borderId="0" xfId="4" applyFont="1"/>
    <xf numFmtId="0" fontId="55" fillId="0" borderId="0" xfId="4" applyFont="1" applyFill="1" applyBorder="1"/>
    <xf numFmtId="0" fontId="36" fillId="0" borderId="0" xfId="4" applyFont="1" applyFill="1"/>
    <xf numFmtId="0" fontId="54" fillId="0" borderId="0" xfId="4" applyFont="1" applyFill="1"/>
    <xf numFmtId="0" fontId="3" fillId="0" borderId="0" xfId="4" applyFont="1" applyBorder="1"/>
    <xf numFmtId="0" fontId="4" fillId="0" borderId="0" xfId="4" applyFont="1" applyFill="1" applyBorder="1"/>
    <xf numFmtId="0" fontId="48" fillId="0" borderId="0" xfId="4" applyFont="1" applyBorder="1"/>
    <xf numFmtId="0" fontId="20" fillId="0" borderId="0" xfId="7" applyFont="1"/>
    <xf numFmtId="0" fontId="20" fillId="0" borderId="0" xfId="7" applyFont="1" applyFill="1"/>
    <xf numFmtId="0" fontId="5" fillId="0" borderId="0" xfId="4" applyFont="1" applyFill="1" applyAlignment="1">
      <alignment horizontal="left"/>
    </xf>
    <xf numFmtId="0" fontId="5" fillId="0" borderId="0" xfId="4" applyFont="1" applyFill="1" applyBorder="1" applyAlignment="1">
      <alignment horizontal="left"/>
    </xf>
    <xf numFmtId="0" fontId="54" fillId="0" borderId="2" xfId="7" applyFont="1" applyBorder="1"/>
    <xf numFmtId="0" fontId="36" fillId="0" borderId="3" xfId="7" applyFont="1" applyBorder="1" applyAlignment="1">
      <alignment horizontal="left"/>
    </xf>
    <xf numFmtId="0" fontId="54" fillId="0" borderId="3" xfId="7" applyFont="1" applyBorder="1"/>
    <xf numFmtId="0" fontId="54" fillId="0" borderId="10" xfId="7" applyFont="1" applyBorder="1" applyAlignment="1">
      <alignment horizontal="center" vertical="center"/>
    </xf>
    <xf numFmtId="0" fontId="37" fillId="0" borderId="3" xfId="7" applyFont="1" applyBorder="1" applyAlignment="1">
      <alignment horizontal="left"/>
    </xf>
    <xf numFmtId="0" fontId="36" fillId="0" borderId="3" xfId="7" applyFont="1" applyFill="1" applyBorder="1" applyAlignment="1">
      <alignment horizontal="left"/>
    </xf>
    <xf numFmtId="0" fontId="54" fillId="5" borderId="2" xfId="7" applyFont="1" applyFill="1" applyBorder="1"/>
    <xf numFmtId="0" fontId="54" fillId="5" borderId="3" xfId="7" applyFont="1" applyFill="1" applyBorder="1"/>
    <xf numFmtId="0" fontId="54" fillId="5" borderId="3" xfId="7" quotePrefix="1" applyFont="1" applyFill="1" applyBorder="1" applyAlignment="1">
      <alignment horizontal="right"/>
    </xf>
    <xf numFmtId="0" fontId="54" fillId="0" borderId="10" xfId="7" applyFont="1" applyFill="1" applyBorder="1" applyAlignment="1">
      <alignment horizontal="center" vertical="center"/>
    </xf>
    <xf numFmtId="0" fontId="19" fillId="0" borderId="0" xfId="7" applyFont="1" applyFill="1" applyBorder="1" applyAlignment="1">
      <alignment horizontal="center" vertical="center"/>
    </xf>
    <xf numFmtId="0" fontId="36" fillId="5" borderId="0" xfId="7" applyFont="1" applyFill="1"/>
    <xf numFmtId="0" fontId="54" fillId="0" borderId="5" xfId="7" applyFont="1" applyBorder="1"/>
    <xf numFmtId="0" fontId="36" fillId="0" borderId="0" xfId="7" applyFont="1" applyBorder="1" applyAlignment="1">
      <alignment horizontal="left"/>
    </xf>
    <xf numFmtId="0" fontId="54" fillId="0" borderId="6" xfId="7" applyFont="1" applyBorder="1"/>
    <xf numFmtId="0" fontId="54" fillId="7" borderId="12" xfId="7" applyFont="1" applyFill="1" applyBorder="1" applyAlignment="1">
      <alignment horizontal="center" vertical="center"/>
    </xf>
    <xf numFmtId="0" fontId="37" fillId="0" borderId="0" xfId="7" applyFont="1" applyBorder="1" applyAlignment="1">
      <alignment horizontal="left"/>
    </xf>
    <xf numFmtId="0" fontId="36" fillId="0" borderId="0" xfId="7" applyFont="1" applyFill="1" applyBorder="1" applyAlignment="1">
      <alignment horizontal="left"/>
    </xf>
    <xf numFmtId="0" fontId="54" fillId="5" borderId="5" xfId="7" applyFont="1" applyFill="1" applyBorder="1" applyAlignment="1">
      <alignment horizontal="center"/>
    </xf>
    <xf numFmtId="0" fontId="54" fillId="5" borderId="0" xfId="7" quotePrefix="1" applyFont="1" applyFill="1" applyBorder="1"/>
    <xf numFmtId="0" fontId="54" fillId="5" borderId="12" xfId="7" applyFont="1" applyFill="1" applyBorder="1" applyAlignment="1">
      <alignment horizontal="center" vertical="center"/>
    </xf>
    <xf numFmtId="0" fontId="36" fillId="0" borderId="5" xfId="7" applyFont="1" applyBorder="1"/>
    <xf numFmtId="0" fontId="36" fillId="0" borderId="0" xfId="7" applyFont="1" applyAlignment="1">
      <alignment horizontal="left"/>
    </xf>
    <xf numFmtId="0" fontId="54" fillId="0" borderId="12" xfId="7" applyFont="1" applyBorder="1" applyAlignment="1">
      <alignment horizontal="center" vertical="center"/>
    </xf>
    <xf numFmtId="0" fontId="37" fillId="0" borderId="0" xfId="7" applyFont="1" applyAlignment="1">
      <alignment horizontal="left"/>
    </xf>
    <xf numFmtId="0" fontId="54" fillId="5" borderId="0" xfId="7" applyFont="1" applyFill="1" applyBorder="1"/>
    <xf numFmtId="0" fontId="54" fillId="0" borderId="12" xfId="7" applyFont="1" applyFill="1" applyBorder="1" applyAlignment="1">
      <alignment horizontal="center" vertical="center"/>
    </xf>
    <xf numFmtId="0" fontId="36" fillId="5" borderId="8" xfId="7" applyFont="1" applyFill="1" applyBorder="1" applyAlignment="1">
      <alignment horizontal="left"/>
    </xf>
    <xf numFmtId="0" fontId="54" fillId="0" borderId="5" xfId="7" applyFont="1" applyBorder="1" applyAlignment="1">
      <alignment horizontal="center"/>
    </xf>
    <xf numFmtId="0" fontId="54" fillId="0" borderId="0" xfId="7" applyFont="1" applyBorder="1"/>
    <xf numFmtId="0" fontId="36" fillId="0" borderId="8" xfId="7" applyFont="1" applyBorder="1"/>
    <xf numFmtId="0" fontId="36" fillId="0" borderId="8" xfId="7" applyFont="1" applyBorder="1" applyAlignment="1">
      <alignment horizontal="left"/>
    </xf>
    <xf numFmtId="0" fontId="54" fillId="0" borderId="9" xfId="7" applyFont="1" applyBorder="1"/>
    <xf numFmtId="0" fontId="54" fillId="0" borderId="11" xfId="7" applyFont="1" applyBorder="1" applyAlignment="1">
      <alignment horizontal="center" vertical="center"/>
    </xf>
    <xf numFmtId="0" fontId="36" fillId="0" borderId="7" xfId="7" applyFont="1" applyBorder="1"/>
    <xf numFmtId="0" fontId="37" fillId="0" borderId="8" xfId="7" applyFont="1" applyBorder="1" applyAlignment="1">
      <alignment horizontal="left"/>
    </xf>
    <xf numFmtId="0" fontId="36" fillId="0" borderId="8" xfId="7" applyFont="1" applyFill="1" applyBorder="1" applyAlignment="1">
      <alignment horizontal="left"/>
    </xf>
    <xf numFmtId="0" fontId="54" fillId="5" borderId="7" xfId="7" applyFont="1" applyFill="1" applyBorder="1" applyAlignment="1">
      <alignment horizontal="center"/>
    </xf>
    <xf numFmtId="0" fontId="54" fillId="5" borderId="8" xfId="7" applyFont="1" applyFill="1" applyBorder="1"/>
    <xf numFmtId="0" fontId="54" fillId="0" borderId="11" xfId="7" applyFont="1" applyFill="1" applyBorder="1" applyAlignment="1">
      <alignment horizontal="center" vertical="center"/>
    </xf>
    <xf numFmtId="0" fontId="54" fillId="4" borderId="3" xfId="7" applyFont="1" applyFill="1" applyBorder="1"/>
    <xf numFmtId="0" fontId="54" fillId="4" borderId="3" xfId="7" quotePrefix="1" applyFont="1" applyFill="1" applyBorder="1" applyAlignment="1">
      <alignment horizontal="right"/>
    </xf>
    <xf numFmtId="0" fontId="54" fillId="4" borderId="2" xfId="7" applyFont="1" applyFill="1" applyBorder="1"/>
    <xf numFmtId="0" fontId="36" fillId="0" borderId="0" xfId="7" applyFont="1" applyFill="1" applyBorder="1"/>
    <xf numFmtId="0" fontId="36" fillId="4" borderId="0" xfId="7" applyFont="1" applyFill="1"/>
    <xf numFmtId="0" fontId="54" fillId="4" borderId="5" xfId="7" applyFont="1" applyFill="1" applyBorder="1" applyAlignment="1">
      <alignment horizontal="center"/>
    </xf>
    <xf numFmtId="0" fontId="54" fillId="4" borderId="0" xfId="7" quotePrefix="1" applyFont="1" applyFill="1" applyBorder="1"/>
    <xf numFmtId="0" fontId="54" fillId="4" borderId="12" xfId="7" applyFont="1" applyFill="1" applyBorder="1" applyAlignment="1">
      <alignment horizontal="center" vertical="center"/>
    </xf>
    <xf numFmtId="16" fontId="37" fillId="0" borderId="0" xfId="7" applyNumberFormat="1" applyFont="1" applyAlignment="1">
      <alignment horizontal="left"/>
    </xf>
    <xf numFmtId="0" fontId="54" fillId="4" borderId="0" xfId="7" applyFont="1" applyFill="1" applyBorder="1"/>
    <xf numFmtId="0" fontId="36" fillId="4" borderId="8" xfId="7" applyFont="1" applyFill="1" applyBorder="1" applyAlignment="1">
      <alignment horizontal="left"/>
    </xf>
    <xf numFmtId="0" fontId="36" fillId="4" borderId="0" xfId="7" applyFont="1" applyFill="1" applyBorder="1"/>
    <xf numFmtId="0" fontId="54" fillId="4" borderId="7" xfId="7" applyFont="1" applyFill="1" applyBorder="1" applyAlignment="1">
      <alignment horizontal="center"/>
    </xf>
    <xf numFmtId="0" fontId="54" fillId="4" borderId="8" xfId="7" applyFont="1" applyFill="1" applyBorder="1"/>
    <xf numFmtId="0" fontId="36" fillId="0" borderId="0" xfId="4" applyFont="1" applyFill="1" applyBorder="1" applyAlignment="1">
      <alignment horizontal="left"/>
    </xf>
    <xf numFmtId="0" fontId="54" fillId="5" borderId="4" xfId="7" quotePrefix="1" applyFont="1" applyFill="1" applyBorder="1" applyAlignment="1">
      <alignment horizontal="right"/>
    </xf>
    <xf numFmtId="0" fontId="54" fillId="5" borderId="6" xfId="7" quotePrefix="1" applyFont="1" applyFill="1" applyBorder="1"/>
    <xf numFmtId="0" fontId="54" fillId="5" borderId="6" xfId="7" applyFont="1" applyFill="1" applyBorder="1"/>
    <xf numFmtId="0" fontId="54" fillId="5" borderId="9" xfId="7" applyFont="1" applyFill="1" applyBorder="1"/>
    <xf numFmtId="0" fontId="55" fillId="0" borderId="0" xfId="7" applyFont="1" applyFill="1" applyBorder="1" applyAlignment="1">
      <alignment horizontal="center"/>
    </xf>
    <xf numFmtId="0" fontId="54" fillId="0" borderId="0" xfId="7" applyFont="1" applyFill="1" applyBorder="1"/>
    <xf numFmtId="0" fontId="54" fillId="0" borderId="0" xfId="7" applyFont="1" applyFill="1" applyBorder="1" applyAlignment="1">
      <alignment horizontal="center" vertical="center"/>
    </xf>
    <xf numFmtId="0" fontId="37" fillId="0" borderId="0" xfId="7" applyFont="1" applyFill="1" applyBorder="1" applyAlignment="1">
      <alignment horizontal="left"/>
    </xf>
    <xf numFmtId="0" fontId="54" fillId="0" borderId="0" xfId="7" applyFont="1" applyFill="1" applyBorder="1" applyAlignment="1">
      <alignment horizontal="center"/>
    </xf>
    <xf numFmtId="0" fontId="54" fillId="4" borderId="4" xfId="7" quotePrefix="1" applyFont="1" applyFill="1" applyBorder="1" applyAlignment="1">
      <alignment horizontal="right"/>
    </xf>
    <xf numFmtId="0" fontId="54" fillId="0" borderId="5" xfId="7" applyFont="1" applyFill="1" applyBorder="1" applyAlignment="1">
      <alignment horizontal="center" vertical="center"/>
    </xf>
    <xf numFmtId="0" fontId="54" fillId="4" borderId="0" xfId="7" applyFont="1" applyFill="1" applyBorder="1" applyAlignment="1">
      <alignment horizontal="center"/>
    </xf>
    <xf numFmtId="0" fontId="54" fillId="4" borderId="6" xfId="7" quotePrefix="1" applyFont="1" applyFill="1" applyBorder="1"/>
    <xf numFmtId="0" fontId="54" fillId="4" borderId="5" xfId="7" applyFont="1" applyFill="1" applyBorder="1" applyAlignment="1">
      <alignment horizontal="center" vertical="center"/>
    </xf>
    <xf numFmtId="0" fontId="54" fillId="4" borderId="6" xfId="7" applyFont="1" applyFill="1" applyBorder="1"/>
    <xf numFmtId="0" fontId="54" fillId="4" borderId="9" xfId="7" applyFont="1" applyFill="1" applyBorder="1"/>
    <xf numFmtId="0" fontId="54" fillId="0" borderId="7" xfId="7" applyFont="1" applyFill="1" applyBorder="1" applyAlignment="1">
      <alignment horizontal="center" vertical="center"/>
    </xf>
    <xf numFmtId="0" fontId="54" fillId="0" borderId="2" xfId="7" applyFont="1" applyFill="1" applyBorder="1" applyAlignment="1">
      <alignment horizontal="center" vertical="center"/>
    </xf>
    <xf numFmtId="0" fontId="36" fillId="0" borderId="6" xfId="7" applyFont="1" applyFill="1" applyBorder="1"/>
    <xf numFmtId="0" fontId="36" fillId="0" borderId="0" xfId="7" applyFont="1" applyBorder="1"/>
    <xf numFmtId="0" fontId="54" fillId="0" borderId="0" xfId="7" applyFont="1" applyBorder="1" applyAlignment="1">
      <alignment horizontal="center"/>
    </xf>
    <xf numFmtId="0" fontId="36" fillId="0" borderId="11" xfId="7" applyFont="1" applyFill="1" applyBorder="1"/>
    <xf numFmtId="0" fontId="54" fillId="0" borderId="0" xfId="4" quotePrefix="1" applyFont="1" applyBorder="1"/>
    <xf numFmtId="0" fontId="54" fillId="0" borderId="0" xfId="4" applyFont="1" applyBorder="1" applyAlignment="1">
      <alignment horizontal="center"/>
    </xf>
    <xf numFmtId="0" fontId="11" fillId="0" borderId="46" xfId="3" applyFont="1" applyBorder="1" applyAlignment="1">
      <alignment horizontal="center"/>
    </xf>
    <xf numFmtId="0" fontId="11" fillId="0" borderId="45" xfId="3" applyFont="1" applyBorder="1" applyAlignment="1">
      <alignment horizontal="center"/>
    </xf>
    <xf numFmtId="0" fontId="11" fillId="0" borderId="7" xfId="3" applyFont="1" applyBorder="1" applyAlignment="1">
      <alignment horizontal="center"/>
    </xf>
    <xf numFmtId="0" fontId="20" fillId="0" borderId="0" xfId="7" applyFont="1" applyBorder="1" applyAlignment="1">
      <alignment horizontal="left"/>
    </xf>
    <xf numFmtId="0" fontId="74" fillId="0" borderId="55" xfId="0" applyFont="1" applyBorder="1" applyAlignment="1">
      <alignment horizontal="center"/>
    </xf>
    <xf numFmtId="0" fontId="74" fillId="0" borderId="44" xfId="0" applyFont="1" applyBorder="1" applyAlignment="1">
      <alignment horizontal="center"/>
    </xf>
    <xf numFmtId="0" fontId="74" fillId="0" borderId="56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0" fontId="75" fillId="0" borderId="50" xfId="0" applyFont="1" applyBorder="1"/>
    <xf numFmtId="0" fontId="75" fillId="0" borderId="51" xfId="0" applyFont="1" applyBorder="1"/>
    <xf numFmtId="0" fontId="75" fillId="0" borderId="24" xfId="0" applyFont="1" applyBorder="1" applyAlignment="1">
      <alignment horizontal="center"/>
    </xf>
    <xf numFmtId="0" fontId="75" fillId="0" borderId="13" xfId="0" applyFont="1" applyBorder="1"/>
    <xf numFmtId="0" fontId="75" fillId="0" borderId="25" xfId="0" applyFont="1" applyBorder="1"/>
    <xf numFmtId="3" fontId="75" fillId="0" borderId="25" xfId="0" applyNumberFormat="1" applyFont="1" applyBorder="1"/>
    <xf numFmtId="0" fontId="75" fillId="0" borderId="34" xfId="0" applyFont="1" applyBorder="1" applyAlignment="1">
      <alignment horizontal="center"/>
    </xf>
    <xf numFmtId="0" fontId="75" fillId="0" borderId="37" xfId="0" applyFont="1" applyBorder="1"/>
    <xf numFmtId="0" fontId="75" fillId="0" borderId="42" xfId="0" applyFont="1" applyBorder="1"/>
    <xf numFmtId="0" fontId="75" fillId="0" borderId="0" xfId="0" applyFont="1"/>
    <xf numFmtId="0" fontId="75" fillId="0" borderId="0" xfId="0" applyFont="1" applyAlignment="1">
      <alignment horizontal="center"/>
    </xf>
    <xf numFmtId="0" fontId="74" fillId="0" borderId="52" xfId="0" applyFont="1" applyBorder="1" applyAlignment="1">
      <alignment horizontal="center"/>
    </xf>
    <xf numFmtId="0" fontId="74" fillId="0" borderId="40" xfId="0" applyFont="1" applyBorder="1" applyAlignment="1">
      <alignment horizontal="center"/>
    </xf>
    <xf numFmtId="0" fontId="74" fillId="0" borderId="48" xfId="0" applyFont="1" applyBorder="1" applyAlignment="1">
      <alignment horizontal="center"/>
    </xf>
    <xf numFmtId="0" fontId="75" fillId="0" borderId="18" xfId="0" applyFont="1" applyBorder="1" applyAlignment="1">
      <alignment horizontal="center"/>
    </xf>
    <xf numFmtId="0" fontId="75" fillId="0" borderId="21" xfId="0" applyFont="1" applyBorder="1"/>
    <xf numFmtId="0" fontId="75" fillId="0" borderId="19" xfId="0" applyFont="1" applyBorder="1"/>
    <xf numFmtId="0" fontId="75" fillId="0" borderId="13" xfId="0" applyFont="1" applyFill="1" applyBorder="1"/>
    <xf numFmtId="3" fontId="75" fillId="0" borderId="42" xfId="0" applyNumberFormat="1" applyFont="1" applyBorder="1"/>
    <xf numFmtId="0" fontId="74" fillId="0" borderId="0" xfId="0" applyFont="1"/>
    <xf numFmtId="3" fontId="75" fillId="0" borderId="19" xfId="0" applyNumberFormat="1" applyFont="1" applyBorder="1"/>
    <xf numFmtId="3" fontId="75" fillId="0" borderId="0" xfId="0" applyNumberFormat="1" applyFont="1" applyAlignment="1">
      <alignment horizontal="center"/>
    </xf>
    <xf numFmtId="22" fontId="75" fillId="0" borderId="0" xfId="0" applyNumberFormat="1" applyFont="1" applyAlignment="1">
      <alignment horizontal="center"/>
    </xf>
    <xf numFmtId="3" fontId="75" fillId="0" borderId="0" xfId="0" applyNumberFormat="1" applyFont="1"/>
    <xf numFmtId="16" fontId="75" fillId="0" borderId="0" xfId="0" applyNumberFormat="1" applyFont="1" applyAlignment="1">
      <alignment horizontal="center"/>
    </xf>
    <xf numFmtId="0" fontId="76" fillId="0" borderId="0" xfId="0" applyFont="1"/>
    <xf numFmtId="0" fontId="76" fillId="0" borderId="55" xfId="0" applyFont="1" applyBorder="1" applyAlignment="1">
      <alignment horizontal="center"/>
    </xf>
    <xf numFmtId="0" fontId="76" fillId="0" borderId="44" xfId="0" applyFont="1" applyBorder="1" applyAlignment="1">
      <alignment horizontal="center"/>
    </xf>
    <xf numFmtId="0" fontId="76" fillId="0" borderId="56" xfId="0" applyFont="1" applyBorder="1" applyAlignment="1">
      <alignment horizontal="center"/>
    </xf>
    <xf numFmtId="0" fontId="26" fillId="0" borderId="46" xfId="7" applyFont="1" applyBorder="1"/>
    <xf numFmtId="0" fontId="26" fillId="0" borderId="45" xfId="7" applyFont="1" applyBorder="1"/>
    <xf numFmtId="0" fontId="26" fillId="0" borderId="47" xfId="7" applyFont="1" applyBorder="1"/>
    <xf numFmtId="0" fontId="26" fillId="0" borderId="17" xfId="7" applyFont="1" applyFill="1" applyBorder="1"/>
    <xf numFmtId="0" fontId="26" fillId="0" borderId="23" xfId="7" applyFont="1" applyFill="1" applyBorder="1"/>
    <xf numFmtId="0" fontId="26" fillId="0" borderId="30" xfId="7" applyFont="1" applyFill="1" applyBorder="1"/>
    <xf numFmtId="0" fontId="26" fillId="0" borderId="19" xfId="0" applyFont="1" applyFill="1" applyBorder="1"/>
    <xf numFmtId="0" fontId="26" fillId="0" borderId="25" xfId="0" applyFont="1" applyFill="1" applyBorder="1"/>
    <xf numFmtId="0" fontId="26" fillId="0" borderId="34" xfId="0" applyFont="1" applyFill="1" applyBorder="1"/>
    <xf numFmtId="0" fontId="47" fillId="0" borderId="8" xfId="0" applyFont="1" applyBorder="1"/>
    <xf numFmtId="0" fontId="51" fillId="0" borderId="8" xfId="0" applyFont="1" applyBorder="1"/>
    <xf numFmtId="0" fontId="71" fillId="0" borderId="46" xfId="7" applyFont="1" applyFill="1" applyBorder="1"/>
    <xf numFmtId="0" fontId="71" fillId="0" borderId="45" xfId="7" applyFont="1" applyFill="1" applyBorder="1"/>
    <xf numFmtId="0" fontId="71" fillId="0" borderId="17" xfId="7" applyFont="1" applyFill="1" applyBorder="1"/>
    <xf numFmtId="0" fontId="71" fillId="0" borderId="23" xfId="7" applyFont="1" applyFill="1" applyBorder="1"/>
    <xf numFmtId="0" fontId="71" fillId="0" borderId="47" xfId="7" applyFont="1" applyFill="1" applyBorder="1"/>
    <xf numFmtId="0" fontId="37" fillId="0" borderId="0" xfId="7" applyFont="1" applyFill="1" applyAlignment="1">
      <alignment horizontal="left"/>
    </xf>
    <xf numFmtId="0" fontId="37" fillId="0" borderId="8" xfId="7" applyFont="1" applyFill="1" applyBorder="1" applyAlignment="1">
      <alignment horizontal="left"/>
    </xf>
    <xf numFmtId="0" fontId="37" fillId="0" borderId="3" xfId="7" applyFont="1" applyFill="1" applyBorder="1" applyAlignment="1">
      <alignment horizontal="left"/>
    </xf>
    <xf numFmtId="0" fontId="37" fillId="0" borderId="0" xfId="4" applyFont="1" applyFill="1" applyBorder="1" applyAlignment="1">
      <alignment horizontal="left"/>
    </xf>
    <xf numFmtId="0" fontId="37" fillId="0" borderId="3" xfId="4" applyFont="1" applyFill="1" applyBorder="1" applyAlignment="1">
      <alignment horizontal="left"/>
    </xf>
    <xf numFmtId="0" fontId="37" fillId="0" borderId="0" xfId="4" applyFont="1" applyFill="1" applyAlignment="1">
      <alignment horizontal="left"/>
    </xf>
    <xf numFmtId="0" fontId="77" fillId="5" borderId="0" xfId="7" applyFont="1" applyFill="1" applyBorder="1" applyAlignment="1">
      <alignment horizontal="left"/>
    </xf>
    <xf numFmtId="0" fontId="77" fillId="5" borderId="0" xfId="7" applyFont="1" applyFill="1" applyBorder="1"/>
    <xf numFmtId="0" fontId="77" fillId="5" borderId="8" xfId="7" applyFont="1" applyFill="1" applyBorder="1" applyAlignment="1">
      <alignment horizontal="left"/>
    </xf>
    <xf numFmtId="0" fontId="78" fillId="5" borderId="3" xfId="7" applyFont="1" applyFill="1" applyBorder="1"/>
    <xf numFmtId="0" fontId="79" fillId="4" borderId="0" xfId="7" applyFont="1" applyFill="1" applyBorder="1" applyAlignment="1">
      <alignment horizontal="left"/>
    </xf>
    <xf numFmtId="0" fontId="79" fillId="4" borderId="0" xfId="7" applyFont="1" applyFill="1" applyBorder="1"/>
    <xf numFmtId="0" fontId="79" fillId="4" borderId="8" xfId="7" applyFont="1" applyFill="1" applyBorder="1" applyAlignment="1">
      <alignment horizontal="left"/>
    </xf>
    <xf numFmtId="0" fontId="80" fillId="4" borderId="3" xfId="7" applyFont="1" applyFill="1" applyBorder="1"/>
    <xf numFmtId="0" fontId="15" fillId="0" borderId="22" xfId="7" applyFont="1" applyBorder="1" applyAlignment="1"/>
    <xf numFmtId="0" fontId="15" fillId="0" borderId="20" xfId="7" applyFont="1" applyBorder="1" applyAlignment="1"/>
    <xf numFmtId="0" fontId="15" fillId="0" borderId="27" xfId="7" applyFont="1" applyBorder="1" applyAlignment="1"/>
    <xf numFmtId="0" fontId="15" fillId="0" borderId="26" xfId="7" applyFont="1" applyBorder="1" applyAlignment="1"/>
    <xf numFmtId="0" fontId="15" fillId="0" borderId="61" xfId="7" applyFont="1" applyBorder="1" applyAlignment="1"/>
    <xf numFmtId="0" fontId="15" fillId="0" borderId="36" xfId="7" applyFont="1" applyBorder="1" applyAlignment="1"/>
    <xf numFmtId="0" fontId="83" fillId="0" borderId="37" xfId="7" applyFont="1" applyBorder="1" applyAlignment="1">
      <alignment horizontal="center"/>
    </xf>
    <xf numFmtId="0" fontId="15" fillId="0" borderId="58" xfId="7" applyFont="1" applyBorder="1" applyAlignment="1"/>
    <xf numFmtId="0" fontId="15" fillId="0" borderId="59" xfId="7" applyFont="1" applyBorder="1" applyAlignment="1"/>
    <xf numFmtId="0" fontId="15" fillId="0" borderId="60" xfId="7" applyFont="1" applyBorder="1" applyAlignment="1"/>
    <xf numFmtId="20" fontId="83" fillId="0" borderId="35" xfId="7" applyNumberFormat="1" applyFont="1" applyBorder="1" applyAlignment="1">
      <alignment horizontal="center"/>
    </xf>
    <xf numFmtId="0" fontId="15" fillId="0" borderId="18" xfId="7" applyFont="1" applyBorder="1" applyAlignment="1"/>
    <xf numFmtId="0" fontId="15" fillId="0" borderId="24" xfId="7" applyFont="1" applyBorder="1" applyAlignment="1"/>
    <xf numFmtId="0" fontId="15" fillId="0" borderId="34" xfId="7" applyFont="1" applyBorder="1" applyAlignment="1"/>
    <xf numFmtId="0" fontId="63" fillId="4" borderId="10" xfId="0" applyFont="1" applyFill="1" applyBorder="1"/>
    <xf numFmtId="0" fontId="63" fillId="4" borderId="12" xfId="0" applyFont="1" applyFill="1" applyBorder="1"/>
    <xf numFmtId="0" fontId="63" fillId="2" borderId="12" xfId="0" applyFont="1" applyFill="1" applyBorder="1"/>
    <xf numFmtId="0" fontId="63" fillId="2" borderId="11" xfId="0" applyFont="1" applyFill="1" applyBorder="1"/>
    <xf numFmtId="0" fontId="63" fillId="6" borderId="10" xfId="0" applyFont="1" applyFill="1" applyBorder="1"/>
    <xf numFmtId="0" fontId="63" fillId="6" borderId="12" xfId="0" applyFont="1" applyFill="1" applyBorder="1"/>
    <xf numFmtId="0" fontId="83" fillId="0" borderId="13" xfId="7" applyFont="1" applyFill="1" applyBorder="1" applyAlignment="1">
      <alignment horizontal="center"/>
    </xf>
    <xf numFmtId="20" fontId="83" fillId="0" borderId="32" xfId="7" applyNumberFormat="1" applyFont="1" applyFill="1" applyBorder="1" applyAlignment="1">
      <alignment horizontal="center"/>
    </xf>
    <xf numFmtId="0" fontId="15" fillId="0" borderId="55" xfId="3" applyFont="1" applyBorder="1" applyAlignment="1">
      <alignment horizontal="center"/>
    </xf>
    <xf numFmtId="0" fontId="15" fillId="0" borderId="44" xfId="3" applyFont="1" applyBorder="1" applyAlignment="1">
      <alignment horizontal="center"/>
    </xf>
    <xf numFmtId="0" fontId="4" fillId="0" borderId="0" xfId="4" applyFont="1" applyFill="1"/>
    <xf numFmtId="0" fontId="88" fillId="0" borderId="34" xfId="7" applyFont="1" applyBorder="1" applyAlignment="1">
      <alignment horizontal="center"/>
    </xf>
    <xf numFmtId="0" fontId="38" fillId="2" borderId="0" xfId="0" applyFont="1" applyFill="1" applyBorder="1" applyAlignment="1">
      <alignment horizontal="center" vertical="center"/>
    </xf>
    <xf numFmtId="0" fontId="39" fillId="0" borderId="0" xfId="0" applyFont="1" applyAlignment="1"/>
    <xf numFmtId="0" fontId="49" fillId="0" borderId="0" xfId="0" applyFont="1" applyFill="1" applyBorder="1" applyAlignment="1">
      <alignment horizontal="center" vertical="center"/>
    </xf>
    <xf numFmtId="0" fontId="58" fillId="0" borderId="0" xfId="0" applyFont="1" applyBorder="1"/>
    <xf numFmtId="0" fontId="58" fillId="0" borderId="0" xfId="0" applyFont="1" applyFill="1" applyBorder="1" applyAlignment="1"/>
    <xf numFmtId="0" fontId="90" fillId="0" borderId="0" xfId="0" applyFont="1" applyBorder="1"/>
    <xf numFmtId="20" fontId="58" fillId="0" borderId="0" xfId="0" applyNumberFormat="1" applyFont="1" applyFill="1" applyBorder="1" applyAlignment="1"/>
    <xf numFmtId="0" fontId="58" fillId="0" borderId="0" xfId="0" applyFont="1" applyFill="1" applyBorder="1"/>
    <xf numFmtId="0" fontId="43" fillId="0" borderId="0" xfId="0" applyFont="1" applyFill="1" applyAlignment="1"/>
    <xf numFmtId="0" fontId="38" fillId="0" borderId="0" xfId="7" applyFont="1" applyFill="1" applyBorder="1" applyAlignment="1">
      <alignment horizontal="center" vertical="center"/>
    </xf>
    <xf numFmtId="0" fontId="89" fillId="0" borderId="0" xfId="7" applyFont="1"/>
    <xf numFmtId="0" fontId="89" fillId="2" borderId="0" xfId="7" applyFont="1" applyFill="1"/>
    <xf numFmtId="0" fontId="39" fillId="0" borderId="0" xfId="7" applyFont="1" applyAlignment="1"/>
    <xf numFmtId="0" fontId="39" fillId="2" borderId="0" xfId="7" applyFont="1" applyFill="1"/>
    <xf numFmtId="0" fontId="93" fillId="0" borderId="0" xfId="4" applyFont="1"/>
    <xf numFmtId="0" fontId="93" fillId="0" borderId="0" xfId="4" applyFont="1" applyFill="1"/>
    <xf numFmtId="0" fontId="95" fillId="0" borderId="0" xfId="4" applyFont="1"/>
    <xf numFmtId="0" fontId="93" fillId="0" borderId="0" xfId="4" applyFont="1" applyAlignment="1">
      <alignment horizontal="left"/>
    </xf>
    <xf numFmtId="0" fontId="96" fillId="0" borderId="0" xfId="4" applyFont="1"/>
    <xf numFmtId="0" fontId="95" fillId="0" borderId="0" xfId="4" applyFont="1" applyBorder="1"/>
    <xf numFmtId="0" fontId="97" fillId="0" borderId="0" xfId="4" applyFont="1" applyAlignment="1">
      <alignment horizontal="left"/>
    </xf>
    <xf numFmtId="0" fontId="93" fillId="0" borderId="0" xfId="4" applyFont="1" applyFill="1" applyAlignment="1">
      <alignment horizontal="left"/>
    </xf>
    <xf numFmtId="0" fontId="83" fillId="2" borderId="21" xfId="7" applyFont="1" applyFill="1" applyBorder="1" applyAlignment="1">
      <alignment horizontal="center"/>
    </xf>
    <xf numFmtId="0" fontId="88" fillId="2" borderId="18" xfId="7" applyFont="1" applyFill="1" applyBorder="1" applyAlignment="1">
      <alignment horizontal="center"/>
    </xf>
    <xf numFmtId="0" fontId="88" fillId="2" borderId="34" xfId="7" applyFont="1" applyFill="1" applyBorder="1" applyAlignment="1">
      <alignment horizontal="center"/>
    </xf>
    <xf numFmtId="0" fontId="83" fillId="2" borderId="37" xfId="7" applyFont="1" applyFill="1" applyBorder="1" applyAlignment="1">
      <alignment horizontal="center"/>
    </xf>
    <xf numFmtId="20" fontId="83" fillId="2" borderId="35" xfId="7" applyNumberFormat="1" applyFont="1" applyFill="1" applyBorder="1" applyAlignment="1">
      <alignment horizontal="center"/>
    </xf>
    <xf numFmtId="0" fontId="15" fillId="2" borderId="55" xfId="3" applyFont="1" applyFill="1" applyBorder="1" applyAlignment="1">
      <alignment horizontal="center"/>
    </xf>
    <xf numFmtId="0" fontId="15" fillId="2" borderId="44" xfId="3" applyFont="1" applyFill="1" applyBorder="1" applyAlignment="1">
      <alignment horizontal="center"/>
    </xf>
    <xf numFmtId="0" fontId="95" fillId="0" borderId="0" xfId="4" applyFont="1" applyFill="1"/>
    <xf numFmtId="20" fontId="83" fillId="2" borderId="19" xfId="7" applyNumberFormat="1" applyFont="1" applyFill="1" applyBorder="1" applyAlignment="1">
      <alignment horizontal="center"/>
    </xf>
    <xf numFmtId="0" fontId="3" fillId="0" borderId="0" xfId="7" applyFont="1"/>
    <xf numFmtId="0" fontId="12" fillId="2" borderId="0" xfId="7" applyFont="1" applyFill="1" applyAlignment="1">
      <alignment vertical="center"/>
    </xf>
    <xf numFmtId="0" fontId="12" fillId="0" borderId="0" xfId="7" applyFont="1" applyAlignment="1">
      <alignment vertical="center"/>
    </xf>
    <xf numFmtId="0" fontId="31" fillId="2" borderId="0" xfId="7" applyFont="1" applyFill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center" vertical="center"/>
    </xf>
    <xf numFmtId="0" fontId="99" fillId="0" borderId="1" xfId="3" applyFont="1" applyBorder="1" applyAlignment="1">
      <alignment horizontal="center" vertical="center"/>
    </xf>
    <xf numFmtId="0" fontId="99" fillId="0" borderId="4" xfId="3" applyFont="1" applyBorder="1" applyAlignment="1">
      <alignment horizontal="center" vertical="center" wrapText="1"/>
    </xf>
    <xf numFmtId="0" fontId="99" fillId="0" borderId="39" xfId="3" applyFont="1" applyBorder="1" applyAlignment="1">
      <alignment horizontal="center" vertical="center" wrapText="1"/>
    </xf>
    <xf numFmtId="0" fontId="99" fillId="0" borderId="40" xfId="3" applyFont="1" applyBorder="1" applyAlignment="1">
      <alignment horizontal="center" vertical="center" wrapText="1"/>
    </xf>
    <xf numFmtId="0" fontId="99" fillId="0" borderId="41" xfId="3" applyFont="1" applyBorder="1" applyAlignment="1">
      <alignment horizontal="center" vertical="center" wrapText="1"/>
    </xf>
    <xf numFmtId="0" fontId="99" fillId="0" borderId="2" xfId="3" applyFont="1" applyBorder="1" applyAlignment="1">
      <alignment horizontal="center" vertical="center"/>
    </xf>
    <xf numFmtId="0" fontId="99" fillId="0" borderId="10" xfId="3" applyFont="1" applyBorder="1" applyAlignment="1">
      <alignment horizontal="center" vertical="center"/>
    </xf>
    <xf numFmtId="0" fontId="99" fillId="0" borderId="0" xfId="3" applyFont="1" applyBorder="1" applyAlignment="1">
      <alignment horizontal="center" vertical="center"/>
    </xf>
    <xf numFmtId="0" fontId="69" fillId="0" borderId="0" xfId="7" applyFont="1" applyAlignment="1">
      <alignment vertical="center"/>
    </xf>
    <xf numFmtId="0" fontId="75" fillId="0" borderId="0" xfId="7" applyFont="1" applyAlignment="1">
      <alignment vertical="center"/>
    </xf>
    <xf numFmtId="0" fontId="99" fillId="0" borderId="46" xfId="3" applyFont="1" applyBorder="1" applyAlignment="1">
      <alignment horizontal="center" vertical="center"/>
    </xf>
    <xf numFmtId="0" fontId="101" fillId="8" borderId="20" xfId="3" applyFont="1" applyFill="1" applyBorder="1" applyAlignment="1">
      <alignment horizontal="center" vertical="center"/>
    </xf>
    <xf numFmtId="0" fontId="101" fillId="0" borderId="21" xfId="3" applyFont="1" applyBorder="1" applyAlignment="1">
      <alignment horizontal="center" vertical="center"/>
    </xf>
    <xf numFmtId="0" fontId="101" fillId="0" borderId="33" xfId="3" applyFont="1" applyBorder="1" applyAlignment="1">
      <alignment horizontal="center" vertical="center"/>
    </xf>
    <xf numFmtId="0" fontId="102" fillId="0" borderId="17" xfId="3" applyFont="1" applyBorder="1" applyAlignment="1">
      <alignment vertical="center"/>
    </xf>
    <xf numFmtId="0" fontId="102" fillId="0" borderId="0" xfId="3" applyFont="1" applyBorder="1" applyAlignment="1">
      <alignment vertical="center"/>
    </xf>
    <xf numFmtId="0" fontId="99" fillId="0" borderId="0" xfId="7" applyFont="1" applyAlignment="1">
      <alignment vertical="center"/>
    </xf>
    <xf numFmtId="0" fontId="99" fillId="0" borderId="45" xfId="3" applyFont="1" applyBorder="1" applyAlignment="1">
      <alignment horizontal="center" vertical="center"/>
    </xf>
    <xf numFmtId="0" fontId="101" fillId="0" borderId="26" xfId="3" applyFont="1" applyBorder="1" applyAlignment="1">
      <alignment horizontal="center" vertical="center"/>
    </xf>
    <xf numFmtId="0" fontId="101" fillId="8" borderId="13" xfId="3" applyFont="1" applyFill="1" applyBorder="1" applyAlignment="1">
      <alignment horizontal="center" vertical="center"/>
    </xf>
    <xf numFmtId="0" fontId="101" fillId="0" borderId="13" xfId="3" applyFont="1" applyBorder="1" applyAlignment="1">
      <alignment horizontal="center" vertical="center"/>
    </xf>
    <xf numFmtId="0" fontId="101" fillId="0" borderId="32" xfId="3" applyFont="1" applyBorder="1" applyAlignment="1">
      <alignment horizontal="center" vertical="center"/>
    </xf>
    <xf numFmtId="0" fontId="102" fillId="0" borderId="23" xfId="3" applyFont="1" applyBorder="1" applyAlignment="1">
      <alignment vertical="center"/>
    </xf>
    <xf numFmtId="0" fontId="101" fillId="0" borderId="32" xfId="3" applyFont="1" applyFill="1" applyBorder="1" applyAlignment="1">
      <alignment horizontal="center" vertical="center"/>
    </xf>
    <xf numFmtId="0" fontId="99" fillId="0" borderId="7" xfId="3" applyFont="1" applyBorder="1" applyAlignment="1">
      <alignment horizontal="center" vertical="center"/>
    </xf>
    <xf numFmtId="0" fontId="101" fillId="0" borderId="36" xfId="3" applyFont="1" applyBorder="1" applyAlignment="1">
      <alignment horizontal="center" vertical="center"/>
    </xf>
    <xf numFmtId="0" fontId="101" fillId="0" borderId="37" xfId="3" applyFont="1" applyBorder="1" applyAlignment="1">
      <alignment horizontal="center" vertical="center"/>
    </xf>
    <xf numFmtId="0" fontId="101" fillId="8" borderId="32" xfId="3" applyFont="1" applyFill="1" applyBorder="1" applyAlignment="1">
      <alignment horizontal="center" vertical="center"/>
    </xf>
    <xf numFmtId="0" fontId="102" fillId="0" borderId="30" xfId="3" applyFont="1" applyBorder="1" applyAlignment="1">
      <alignment vertical="center"/>
    </xf>
    <xf numFmtId="0" fontId="75" fillId="0" borderId="0" xfId="3" applyFont="1" applyFill="1" applyBorder="1" applyAlignment="1">
      <alignment vertical="center"/>
    </xf>
    <xf numFmtId="0" fontId="75" fillId="0" borderId="0" xfId="3" applyFont="1" applyFill="1" applyAlignment="1">
      <alignment vertical="center"/>
    </xf>
    <xf numFmtId="0" fontId="100" fillId="0" borderId="55" xfId="3" applyFont="1" applyBorder="1" applyAlignment="1">
      <alignment horizontal="center" vertical="center"/>
    </xf>
    <xf numFmtId="0" fontId="100" fillId="0" borderId="44" xfId="3" applyFont="1" applyBorder="1" applyAlignment="1">
      <alignment horizontal="center" vertical="center"/>
    </xf>
    <xf numFmtId="0" fontId="99" fillId="0" borderId="18" xfId="3" applyFont="1" applyFill="1" applyBorder="1" applyAlignment="1">
      <alignment horizontal="center" vertical="center"/>
    </xf>
    <xf numFmtId="0" fontId="75" fillId="0" borderId="21" xfId="3" applyFont="1" applyFill="1" applyBorder="1" applyAlignment="1">
      <alignment horizontal="center" vertical="center"/>
    </xf>
    <xf numFmtId="0" fontId="99" fillId="0" borderId="21" xfId="3" applyFont="1" applyFill="1" applyBorder="1" applyAlignment="1">
      <alignment horizontal="center" vertical="center"/>
    </xf>
    <xf numFmtId="0" fontId="100" fillId="0" borderId="49" xfId="7" applyFont="1" applyBorder="1" applyAlignment="1">
      <alignment vertical="center"/>
    </xf>
    <xf numFmtId="0" fontId="99" fillId="0" borderId="24" xfId="3" applyFont="1" applyFill="1" applyBorder="1" applyAlignment="1">
      <alignment horizontal="center" vertical="center"/>
    </xf>
    <xf numFmtId="0" fontId="75" fillId="0" borderId="13" xfId="3" applyFont="1" applyFill="1" applyBorder="1" applyAlignment="1">
      <alignment horizontal="center" vertical="center"/>
    </xf>
    <xf numFmtId="0" fontId="99" fillId="0" borderId="13" xfId="3" applyFont="1" applyFill="1" applyBorder="1" applyAlignment="1">
      <alignment horizontal="center" vertical="center"/>
    </xf>
    <xf numFmtId="0" fontId="100" fillId="0" borderId="24" xfId="7" applyFont="1" applyBorder="1" applyAlignment="1">
      <alignment vertical="center"/>
    </xf>
    <xf numFmtId="0" fontId="99" fillId="0" borderId="34" xfId="3" applyFont="1" applyFill="1" applyBorder="1" applyAlignment="1">
      <alignment horizontal="center" vertical="center"/>
    </xf>
    <xf numFmtId="0" fontId="75" fillId="0" borderId="37" xfId="3" applyFont="1" applyFill="1" applyBorder="1" applyAlignment="1">
      <alignment horizontal="center" vertical="center"/>
    </xf>
    <xf numFmtId="0" fontId="99" fillId="0" borderId="37" xfId="3" applyFont="1" applyFill="1" applyBorder="1" applyAlignment="1">
      <alignment horizontal="center" vertical="center"/>
    </xf>
    <xf numFmtId="0" fontId="100" fillId="0" borderId="34" xfId="7" applyFont="1" applyBorder="1" applyAlignment="1">
      <alignment vertical="center"/>
    </xf>
    <xf numFmtId="0" fontId="99" fillId="0" borderId="31" xfId="3" applyFont="1" applyFill="1" applyBorder="1" applyAlignment="1">
      <alignment horizontal="center" vertical="center"/>
    </xf>
    <xf numFmtId="0" fontId="75" fillId="0" borderId="31" xfId="3" applyFont="1" applyFill="1" applyBorder="1" applyAlignment="1">
      <alignment horizontal="center" vertical="center"/>
    </xf>
    <xf numFmtId="0" fontId="75" fillId="0" borderId="31" xfId="7" applyFont="1" applyFill="1" applyBorder="1" applyAlignment="1">
      <alignment horizontal="center" vertical="center"/>
    </xf>
    <xf numFmtId="0" fontId="75" fillId="0" borderId="31" xfId="7" applyFont="1" applyBorder="1" applyAlignment="1">
      <alignment horizontal="center" vertical="center"/>
    </xf>
    <xf numFmtId="0" fontId="100" fillId="0" borderId="18" xfId="7" applyFont="1" applyBorder="1" applyAlignment="1">
      <alignment vertical="center"/>
    </xf>
    <xf numFmtId="0" fontId="99" fillId="0" borderId="52" xfId="3" applyFont="1" applyFill="1" applyBorder="1" applyAlignment="1">
      <alignment horizontal="center" vertical="center"/>
    </xf>
    <xf numFmtId="0" fontId="99" fillId="0" borderId="40" xfId="3" applyFont="1" applyFill="1" applyBorder="1" applyAlignment="1">
      <alignment horizontal="center" vertical="center"/>
    </xf>
    <xf numFmtId="0" fontId="99" fillId="0" borderId="28" xfId="3" applyFont="1" applyFill="1" applyBorder="1" applyAlignment="1">
      <alignment horizontal="center" vertical="center"/>
    </xf>
    <xf numFmtId="0" fontId="99" fillId="0" borderId="29" xfId="3" applyFont="1" applyFill="1" applyBorder="1" applyAlignment="1">
      <alignment horizontal="center" vertical="center"/>
    </xf>
    <xf numFmtId="0" fontId="99" fillId="0" borderId="53" xfId="3" applyFont="1" applyFill="1" applyBorder="1" applyAlignment="1">
      <alignment horizontal="center" vertical="center"/>
    </xf>
    <xf numFmtId="0" fontId="75" fillId="0" borderId="54" xfId="3" applyFont="1" applyFill="1" applyBorder="1" applyAlignment="1">
      <alignment horizontal="center" vertical="center"/>
    </xf>
    <xf numFmtId="0" fontId="99" fillId="0" borderId="54" xfId="3" applyFont="1" applyFill="1" applyBorder="1" applyAlignment="1">
      <alignment horizontal="center" vertical="center"/>
    </xf>
    <xf numFmtId="0" fontId="100" fillId="0" borderId="55" xfId="3" applyFont="1" applyFill="1" applyBorder="1" applyAlignment="1">
      <alignment horizontal="center" vertical="center"/>
    </xf>
    <xf numFmtId="0" fontId="100" fillId="0" borderId="44" xfId="3" applyFont="1" applyFill="1" applyBorder="1" applyAlignment="1">
      <alignment horizontal="center" vertical="center"/>
    </xf>
    <xf numFmtId="0" fontId="99" fillId="0" borderId="0" xfId="3" applyFont="1" applyFill="1" applyBorder="1" applyAlignment="1">
      <alignment vertical="center"/>
    </xf>
    <xf numFmtId="0" fontId="99" fillId="0" borderId="0" xfId="3" applyFont="1" applyFill="1" applyAlignment="1">
      <alignment vertical="center"/>
    </xf>
    <xf numFmtId="0" fontId="101" fillId="0" borderId="24" xfId="3" applyFont="1" applyBorder="1" applyAlignment="1">
      <alignment horizontal="center" vertical="center"/>
    </xf>
    <xf numFmtId="0" fontId="101" fillId="0" borderId="3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0" fontId="6" fillId="0" borderId="39" xfId="3" applyFont="1" applyBorder="1" applyAlignment="1">
      <alignment horizontal="center" vertical="center" wrapText="1"/>
    </xf>
    <xf numFmtId="0" fontId="6" fillId="0" borderId="40" xfId="3" applyFont="1" applyBorder="1" applyAlignment="1">
      <alignment horizontal="center" vertical="center" wrapText="1"/>
    </xf>
    <xf numFmtId="0" fontId="6" fillId="0" borderId="4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3" fillId="0" borderId="0" xfId="7" applyFont="1" applyAlignment="1">
      <alignment vertical="center"/>
    </xf>
    <xf numFmtId="0" fontId="6" fillId="0" borderId="46" xfId="3" applyFont="1" applyBorder="1" applyAlignment="1">
      <alignment horizontal="center" vertical="center"/>
    </xf>
    <xf numFmtId="0" fontId="16" fillId="8" borderId="20" xfId="3" applyFont="1" applyFill="1" applyBorder="1" applyAlignment="1">
      <alignment horizontal="center" vertical="center"/>
    </xf>
    <xf numFmtId="0" fontId="16" fillId="0" borderId="21" xfId="3" applyFont="1" applyBorder="1" applyAlignment="1">
      <alignment horizontal="center" vertical="center"/>
    </xf>
    <xf numFmtId="0" fontId="72" fillId="0" borderId="17" xfId="3" applyFont="1" applyBorder="1" applyAlignment="1">
      <alignment vertical="center"/>
    </xf>
    <xf numFmtId="0" fontId="72" fillId="0" borderId="0" xfId="3" applyFont="1" applyBorder="1" applyAlignment="1">
      <alignment vertical="center"/>
    </xf>
    <xf numFmtId="0" fontId="48" fillId="0" borderId="0" xfId="7" applyFont="1" applyAlignment="1">
      <alignment vertical="center"/>
    </xf>
    <xf numFmtId="0" fontId="6" fillId="0" borderId="45" xfId="3" applyFont="1" applyBorder="1" applyAlignment="1">
      <alignment horizontal="center" vertical="center"/>
    </xf>
    <xf numFmtId="0" fontId="16" fillId="0" borderId="26" xfId="3" applyFont="1" applyBorder="1" applyAlignment="1">
      <alignment horizontal="center" vertical="center"/>
    </xf>
    <xf numFmtId="0" fontId="16" fillId="8" borderId="13" xfId="3" applyFont="1" applyFill="1" applyBorder="1" applyAlignment="1">
      <alignment horizontal="center" vertical="center"/>
    </xf>
    <xf numFmtId="0" fontId="16" fillId="0" borderId="13" xfId="3" applyFont="1" applyBorder="1" applyAlignment="1">
      <alignment horizontal="center" vertical="center"/>
    </xf>
    <xf numFmtId="0" fontId="72" fillId="0" borderId="23" xfId="3" applyFont="1" applyBorder="1" applyAlignment="1">
      <alignment vertical="center"/>
    </xf>
    <xf numFmtId="0" fontId="6" fillId="0" borderId="47" xfId="3" applyFont="1" applyBorder="1" applyAlignment="1">
      <alignment horizontal="center" vertical="center"/>
    </xf>
    <xf numFmtId="0" fontId="16" fillId="0" borderId="36" xfId="3" applyFont="1" applyBorder="1" applyAlignment="1">
      <alignment horizontal="center" vertical="center"/>
    </xf>
    <xf numFmtId="0" fontId="16" fillId="0" borderId="37" xfId="3" applyFont="1" applyBorder="1" applyAlignment="1">
      <alignment horizontal="center" vertical="center"/>
    </xf>
    <xf numFmtId="0" fontId="16" fillId="8" borderId="37" xfId="3" applyFont="1" applyFill="1" applyBorder="1" applyAlignment="1">
      <alignment horizontal="center" vertical="center"/>
    </xf>
    <xf numFmtId="0" fontId="72" fillId="0" borderId="30" xfId="3" applyFont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98" fillId="0" borderId="0" xfId="3" applyFont="1" applyFill="1" applyBorder="1" applyAlignment="1">
      <alignment vertical="center"/>
    </xf>
    <xf numFmtId="0" fontId="98" fillId="0" borderId="0" xfId="3" applyFont="1" applyFill="1" applyAlignment="1">
      <alignment vertical="center"/>
    </xf>
    <xf numFmtId="0" fontId="99" fillId="2" borderId="18" xfId="7" applyFont="1" applyFill="1" applyBorder="1" applyAlignment="1">
      <alignment horizontal="center" vertical="center"/>
    </xf>
    <xf numFmtId="0" fontId="100" fillId="2" borderId="21" xfId="7" applyFont="1" applyFill="1" applyBorder="1" applyAlignment="1">
      <alignment horizontal="center" vertical="center"/>
    </xf>
    <xf numFmtId="20" fontId="100" fillId="2" borderId="33" xfId="7" applyNumberFormat="1" applyFont="1" applyFill="1" applyBorder="1" applyAlignment="1">
      <alignment horizontal="center" vertical="center"/>
    </xf>
    <xf numFmtId="0" fontId="99" fillId="2" borderId="34" xfId="7" applyFont="1" applyFill="1" applyBorder="1" applyAlignment="1">
      <alignment horizontal="center" vertical="center"/>
    </xf>
    <xf numFmtId="0" fontId="100" fillId="2" borderId="37" xfId="7" applyFont="1" applyFill="1" applyBorder="1" applyAlignment="1">
      <alignment horizontal="center" vertical="center"/>
    </xf>
    <xf numFmtId="20" fontId="100" fillId="2" borderId="35" xfId="7" applyNumberFormat="1" applyFont="1" applyFill="1" applyBorder="1" applyAlignment="1">
      <alignment horizontal="center" vertical="center"/>
    </xf>
    <xf numFmtId="0" fontId="75" fillId="0" borderId="0" xfId="3" applyFont="1" applyFill="1" applyBorder="1" applyAlignment="1">
      <alignment horizontal="center" vertical="center"/>
    </xf>
    <xf numFmtId="0" fontId="100" fillId="0" borderId="52" xfId="3" applyFont="1" applyBorder="1" applyAlignment="1">
      <alignment horizontal="center" vertical="center"/>
    </xf>
    <xf numFmtId="0" fontId="100" fillId="0" borderId="40" xfId="3" applyFont="1" applyBorder="1" applyAlignment="1">
      <alignment horizontal="center" vertical="center"/>
    </xf>
    <xf numFmtId="0" fontId="100" fillId="0" borderId="67" xfId="3" applyFont="1" applyBorder="1" applyAlignment="1">
      <alignment horizontal="center" vertical="center"/>
    </xf>
    <xf numFmtId="0" fontId="100" fillId="0" borderId="68" xfId="3" applyFont="1" applyBorder="1" applyAlignment="1">
      <alignment horizontal="center" vertical="center"/>
    </xf>
    <xf numFmtId="0" fontId="100" fillId="0" borderId="67" xfId="3" applyFont="1" applyFill="1" applyBorder="1" applyAlignment="1">
      <alignment horizontal="center" vertical="center"/>
    </xf>
    <xf numFmtId="0" fontId="100" fillId="0" borderId="68" xfId="3" applyFont="1" applyFill="1" applyBorder="1" applyAlignment="1">
      <alignment horizontal="center" vertical="center"/>
    </xf>
    <xf numFmtId="0" fontId="100" fillId="0" borderId="53" xfId="7" applyFont="1" applyBorder="1" applyAlignment="1">
      <alignment vertical="center"/>
    </xf>
    <xf numFmtId="0" fontId="100" fillId="0" borderId="16" xfId="3" applyFont="1" applyBorder="1" applyAlignment="1">
      <alignment horizontal="center" vertical="center"/>
    </xf>
    <xf numFmtId="0" fontId="100" fillId="0" borderId="55" xfId="7" applyFont="1" applyBorder="1" applyAlignment="1">
      <alignment horizontal="center" vertical="center"/>
    </xf>
    <xf numFmtId="0" fontId="100" fillId="0" borderId="41" xfId="3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100" fillId="2" borderId="0" xfId="0" applyFont="1" applyFill="1"/>
    <xf numFmtId="0" fontId="100" fillId="0" borderId="0" xfId="0" applyFont="1" applyBorder="1" applyAlignment="1">
      <alignment vertical="center"/>
    </xf>
    <xf numFmtId="0" fontId="108" fillId="2" borderId="3" xfId="0" applyFont="1" applyFill="1" applyBorder="1" applyAlignment="1">
      <alignment horizontal="left" vertical="center"/>
    </xf>
    <xf numFmtId="0" fontId="75" fillId="4" borderId="2" xfId="0" applyFont="1" applyFill="1" applyBorder="1" applyAlignment="1">
      <alignment vertical="center"/>
    </xf>
    <xf numFmtId="0" fontId="101" fillId="4" borderId="3" xfId="0" applyFont="1" applyFill="1" applyBorder="1" applyAlignment="1">
      <alignment horizontal="left" vertical="center"/>
    </xf>
    <xf numFmtId="0" fontId="100" fillId="4" borderId="4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/>
    </xf>
    <xf numFmtId="0" fontId="75" fillId="2" borderId="0" xfId="0" applyFont="1" applyFill="1" applyBorder="1" applyAlignment="1">
      <alignment horizontal="left" vertical="center"/>
    </xf>
    <xf numFmtId="0" fontId="108" fillId="0" borderId="0" xfId="0" applyFont="1" applyFill="1" applyAlignment="1">
      <alignment vertical="center"/>
    </xf>
    <xf numFmtId="0" fontId="75" fillId="0" borderId="0" xfId="0" applyFont="1" applyAlignment="1">
      <alignment vertical="center"/>
    </xf>
    <xf numFmtId="0" fontId="100" fillId="0" borderId="6" xfId="0" applyFont="1" applyFill="1" applyBorder="1" applyAlignment="1">
      <alignment vertical="center"/>
    </xf>
    <xf numFmtId="0" fontId="108" fillId="2" borderId="0" xfId="0" applyFont="1" applyFill="1" applyBorder="1" applyAlignment="1">
      <alignment horizontal="left" vertical="center"/>
    </xf>
    <xf numFmtId="0" fontId="100" fillId="0" borderId="6" xfId="0" applyFont="1" applyBorder="1" applyAlignment="1">
      <alignment vertical="center"/>
    </xf>
    <xf numFmtId="0" fontId="75" fillId="4" borderId="5" xfId="0" applyFont="1" applyFill="1" applyBorder="1" applyAlignment="1">
      <alignment vertical="center"/>
    </xf>
    <xf numFmtId="0" fontId="101" fillId="4" borderId="0" xfId="0" applyFont="1" applyFill="1" applyBorder="1" applyAlignment="1">
      <alignment horizontal="left" vertical="center"/>
    </xf>
    <xf numFmtId="0" fontId="100" fillId="4" borderId="6" xfId="0" applyFont="1" applyFill="1" applyBorder="1" applyAlignment="1">
      <alignment vertical="center"/>
    </xf>
    <xf numFmtId="0" fontId="75" fillId="2" borderId="5" xfId="0" applyFont="1" applyFill="1" applyBorder="1" applyAlignment="1">
      <alignment vertical="center"/>
    </xf>
    <xf numFmtId="0" fontId="99" fillId="4" borderId="5" xfId="0" applyFont="1" applyFill="1" applyBorder="1" applyAlignment="1">
      <alignment horizontal="center" vertical="center"/>
    </xf>
    <xf numFmtId="0" fontId="110" fillId="4" borderId="0" xfId="0" applyFont="1" applyFill="1" applyBorder="1" applyAlignment="1">
      <alignment horizontal="left" vertical="center"/>
    </xf>
    <xf numFmtId="0" fontId="100" fillId="2" borderId="6" xfId="0" applyFont="1" applyFill="1" applyBorder="1" applyAlignment="1">
      <alignment vertical="center"/>
    </xf>
    <xf numFmtId="0" fontId="99" fillId="2" borderId="7" xfId="0" applyFont="1" applyFill="1" applyBorder="1" applyAlignment="1">
      <alignment horizontal="center" vertical="center"/>
    </xf>
    <xf numFmtId="0" fontId="108" fillId="0" borderId="8" xfId="0" applyFont="1" applyFill="1" applyBorder="1" applyAlignment="1">
      <alignment horizontal="left" vertical="center"/>
    </xf>
    <xf numFmtId="0" fontId="99" fillId="2" borderId="5" xfId="0" applyFont="1" applyFill="1" applyBorder="1" applyAlignment="1">
      <alignment horizontal="center" vertical="center"/>
    </xf>
    <xf numFmtId="0" fontId="108" fillId="2" borderId="8" xfId="0" applyFont="1" applyFill="1" applyBorder="1" applyAlignment="1">
      <alignment horizontal="left" vertical="center"/>
    </xf>
    <xf numFmtId="0" fontId="100" fillId="0" borderId="12" xfId="0" applyFont="1" applyBorder="1" applyAlignment="1">
      <alignment vertical="center"/>
    </xf>
    <xf numFmtId="0" fontId="99" fillId="4" borderId="7" xfId="0" applyFont="1" applyFill="1" applyBorder="1" applyAlignment="1">
      <alignment horizontal="center" vertical="center"/>
    </xf>
    <xf numFmtId="0" fontId="110" fillId="4" borderId="8" xfId="0" applyFont="1" applyFill="1" applyBorder="1" applyAlignment="1">
      <alignment horizontal="left" vertical="center"/>
    </xf>
    <xf numFmtId="0" fontId="100" fillId="0" borderId="5" xfId="0" applyFont="1" applyFill="1" applyBorder="1" applyAlignment="1">
      <alignment vertical="center"/>
    </xf>
    <xf numFmtId="0" fontId="110" fillId="4" borderId="3" xfId="0" applyFont="1" applyFill="1" applyBorder="1" applyAlignment="1">
      <alignment horizontal="left" vertical="center"/>
    </xf>
    <xf numFmtId="0" fontId="75" fillId="0" borderId="0" xfId="1" applyFont="1" applyAlignment="1">
      <alignment vertical="center"/>
    </xf>
    <xf numFmtId="0" fontId="75" fillId="6" borderId="2" xfId="0" applyFont="1" applyFill="1" applyBorder="1" applyAlignment="1">
      <alignment vertical="center"/>
    </xf>
    <xf numFmtId="0" fontId="101" fillId="6" borderId="3" xfId="0" applyFont="1" applyFill="1" applyBorder="1" applyAlignment="1">
      <alignment horizontal="left" vertical="center"/>
    </xf>
    <xf numFmtId="0" fontId="100" fillId="6" borderId="4" xfId="0" applyFont="1" applyFill="1" applyBorder="1" applyAlignment="1">
      <alignment vertical="center"/>
    </xf>
    <xf numFmtId="0" fontId="75" fillId="6" borderId="5" xfId="0" applyFont="1" applyFill="1" applyBorder="1" applyAlignment="1">
      <alignment vertical="center"/>
    </xf>
    <xf numFmtId="0" fontId="101" fillId="6" borderId="0" xfId="0" applyFont="1" applyFill="1" applyBorder="1" applyAlignment="1">
      <alignment horizontal="left" vertical="center"/>
    </xf>
    <xf numFmtId="0" fontId="100" fillId="6" borderId="6" xfId="0" applyFont="1" applyFill="1" applyBorder="1" applyAlignment="1">
      <alignment vertical="center"/>
    </xf>
    <xf numFmtId="0" fontId="99" fillId="6" borderId="5" xfId="0" applyFont="1" applyFill="1" applyBorder="1" applyAlignment="1">
      <alignment horizontal="center" vertical="center"/>
    </xf>
    <xf numFmtId="0" fontId="111" fillId="6" borderId="0" xfId="0" applyFont="1" applyFill="1" applyBorder="1" applyAlignment="1">
      <alignment horizontal="left" vertical="center"/>
    </xf>
    <xf numFmtId="0" fontId="99" fillId="6" borderId="7" xfId="0" applyFont="1" applyFill="1" applyBorder="1" applyAlignment="1">
      <alignment horizontal="center" vertical="center"/>
    </xf>
    <xf numFmtId="0" fontId="111" fillId="6" borderId="8" xfId="0" applyFont="1" applyFill="1" applyBorder="1" applyAlignment="1">
      <alignment horizontal="left" vertical="center"/>
    </xf>
    <xf numFmtId="0" fontId="111" fillId="6" borderId="3" xfId="0" applyFont="1" applyFill="1" applyBorder="1" applyAlignment="1">
      <alignment horizontal="left" vertical="center"/>
    </xf>
    <xf numFmtId="0" fontId="75" fillId="2" borderId="0" xfId="0" applyFont="1" applyFill="1" applyAlignment="1">
      <alignment vertical="center"/>
    </xf>
    <xf numFmtId="0" fontId="100" fillId="2" borderId="0" xfId="0" applyFont="1" applyFill="1" applyBorder="1" applyAlignment="1">
      <alignment vertical="center"/>
    </xf>
    <xf numFmtId="0" fontId="100" fillId="2" borderId="0" xfId="0" applyFont="1" applyFill="1" applyAlignment="1">
      <alignment vertical="center"/>
    </xf>
    <xf numFmtId="0" fontId="108" fillId="2" borderId="0" xfId="0" applyFont="1" applyFill="1" applyAlignment="1">
      <alignment horizontal="left" vertical="center"/>
    </xf>
    <xf numFmtId="0" fontId="99" fillId="0" borderId="0" xfId="0" applyFont="1" applyAlignment="1">
      <alignment vertical="center"/>
    </xf>
    <xf numFmtId="0" fontId="112" fillId="0" borderId="0" xfId="4" applyFont="1" applyBorder="1" applyAlignment="1">
      <alignment vertical="center"/>
    </xf>
    <xf numFmtId="0" fontId="101" fillId="2" borderId="0" xfId="0" applyFont="1" applyFill="1" applyAlignment="1">
      <alignment vertical="center"/>
    </xf>
    <xf numFmtId="0" fontId="100" fillId="0" borderId="0" xfId="0" applyFont="1" applyAlignment="1">
      <alignment vertical="center"/>
    </xf>
    <xf numFmtId="0" fontId="101" fillId="0" borderId="17" xfId="0" applyFont="1" applyFill="1" applyBorder="1" applyAlignment="1">
      <alignment vertical="center"/>
    </xf>
    <xf numFmtId="0" fontId="101" fillId="0" borderId="23" xfId="0" applyFont="1" applyFill="1" applyBorder="1" applyAlignment="1">
      <alignment vertical="center"/>
    </xf>
    <xf numFmtId="0" fontId="101" fillId="0" borderId="30" xfId="0" applyFont="1" applyFill="1" applyBorder="1" applyAlignment="1">
      <alignment vertical="center"/>
    </xf>
    <xf numFmtId="0" fontId="100" fillId="0" borderId="11" xfId="0" applyFont="1" applyFill="1" applyBorder="1" applyAlignment="1">
      <alignment vertical="center"/>
    </xf>
    <xf numFmtId="0" fontId="75" fillId="2" borderId="2" xfId="0" applyFont="1" applyFill="1" applyBorder="1" applyAlignment="1">
      <alignment vertical="center"/>
    </xf>
    <xf numFmtId="0" fontId="100" fillId="2" borderId="4" xfId="0" applyFont="1" applyFill="1" applyBorder="1" applyAlignment="1">
      <alignment vertical="center"/>
    </xf>
    <xf numFmtId="0" fontId="100" fillId="2" borderId="11" xfId="0" applyFont="1" applyFill="1" applyBorder="1" applyAlignment="1">
      <alignment vertical="center"/>
    </xf>
    <xf numFmtId="0" fontId="101" fillId="2" borderId="3" xfId="0" applyFont="1" applyFill="1" applyBorder="1" applyAlignment="1">
      <alignment horizontal="left" vertical="center"/>
    </xf>
    <xf numFmtId="0" fontId="101" fillId="2" borderId="0" xfId="0" applyFont="1" applyFill="1" applyBorder="1" applyAlignment="1">
      <alignment horizontal="left" vertical="center"/>
    </xf>
    <xf numFmtId="0" fontId="101" fillId="2" borderId="8" xfId="0" applyFont="1" applyFill="1" applyBorder="1" applyAlignment="1">
      <alignment horizontal="left" vertical="center"/>
    </xf>
    <xf numFmtId="0" fontId="101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99" fillId="0" borderId="46" xfId="0" applyFont="1" applyBorder="1" applyAlignment="1">
      <alignment horizontal="center" vertical="center"/>
    </xf>
    <xf numFmtId="0" fontId="99" fillId="0" borderId="45" xfId="0" applyFont="1" applyBorder="1" applyAlignment="1">
      <alignment horizontal="center" vertical="center"/>
    </xf>
    <xf numFmtId="0" fontId="99" fillId="0" borderId="47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2" borderId="0" xfId="0" applyFont="1" applyFill="1" applyAlignment="1">
      <alignment horizontal="center" vertical="center"/>
    </xf>
    <xf numFmtId="0" fontId="59" fillId="0" borderId="0" xfId="0" applyFont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00" fillId="0" borderId="0" xfId="0" applyFont="1" applyBorder="1" applyAlignment="1">
      <alignment horizontal="center" vertical="center"/>
    </xf>
    <xf numFmtId="0" fontId="109" fillId="0" borderId="0" xfId="0" applyFont="1" applyBorder="1" applyAlignment="1">
      <alignment horizontal="center" vertical="center"/>
    </xf>
    <xf numFmtId="0" fontId="100" fillId="0" borderId="6" xfId="0" applyFont="1" applyBorder="1" applyAlignment="1">
      <alignment horizontal="center" vertical="center"/>
    </xf>
    <xf numFmtId="0" fontId="5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3" applyFont="1"/>
    <xf numFmtId="0" fontId="5" fillId="0" borderId="0" xfId="3" applyFont="1" applyAlignment="1">
      <alignment horizontal="center"/>
    </xf>
    <xf numFmtId="0" fontId="106" fillId="0" borderId="0" xfId="0" applyFont="1" applyAlignment="1">
      <alignment horizontal="center" vertical="center"/>
    </xf>
    <xf numFmtId="0" fontId="99" fillId="0" borderId="17" xfId="3" applyFont="1" applyBorder="1" applyAlignment="1">
      <alignment horizontal="center" vertical="center"/>
    </xf>
    <xf numFmtId="0" fontId="99" fillId="0" borderId="23" xfId="3" applyFont="1" applyBorder="1" applyAlignment="1">
      <alignment horizontal="center" vertical="center"/>
    </xf>
    <xf numFmtId="0" fontId="99" fillId="0" borderId="11" xfId="3" applyFont="1" applyBorder="1" applyAlignment="1">
      <alignment horizontal="center" vertical="center"/>
    </xf>
    <xf numFmtId="0" fontId="102" fillId="0" borderId="11" xfId="3" applyFont="1" applyBorder="1" applyAlignment="1">
      <alignment vertical="center"/>
    </xf>
    <xf numFmtId="0" fontId="75" fillId="0" borderId="0" xfId="3" applyFont="1" applyFill="1" applyAlignment="1">
      <alignment horizontal="center" vertical="center"/>
    </xf>
    <xf numFmtId="0" fontId="75" fillId="0" borderId="0" xfId="7" applyFont="1" applyAlignment="1">
      <alignment horizontal="center" vertical="center"/>
    </xf>
    <xf numFmtId="0" fontId="25" fillId="0" borderId="45" xfId="7" applyFont="1" applyFill="1" applyBorder="1" applyAlignment="1">
      <alignment vertical="center"/>
    </xf>
    <xf numFmtId="0" fontId="25" fillId="0" borderId="47" xfId="7" applyFont="1" applyFill="1" applyBorder="1" applyAlignment="1">
      <alignment vertical="center"/>
    </xf>
    <xf numFmtId="0" fontId="99" fillId="0" borderId="43" xfId="3" applyFont="1" applyBorder="1" applyAlignment="1">
      <alignment horizontal="center" vertical="center"/>
    </xf>
    <xf numFmtId="0" fontId="25" fillId="0" borderId="17" xfId="7" applyFont="1" applyFill="1" applyBorder="1" applyAlignment="1">
      <alignment vertical="center"/>
    </xf>
    <xf numFmtId="0" fontId="25" fillId="0" borderId="23" xfId="7" applyFont="1" applyFill="1" applyBorder="1" applyAlignment="1">
      <alignment vertical="center"/>
    </xf>
    <xf numFmtId="0" fontId="25" fillId="0" borderId="30" xfId="7" applyFont="1" applyFill="1" applyBorder="1" applyAlignment="1">
      <alignment vertical="center"/>
    </xf>
    <xf numFmtId="0" fontId="18" fillId="0" borderId="18" xfId="7" applyFont="1" applyFill="1" applyBorder="1" applyAlignment="1">
      <alignment vertical="center"/>
    </xf>
    <xf numFmtId="0" fontId="18" fillId="0" borderId="24" xfId="7" applyFont="1" applyFill="1" applyBorder="1" applyAlignment="1">
      <alignment vertical="center"/>
    </xf>
    <xf numFmtId="0" fontId="18" fillId="0" borderId="34" xfId="7" applyFont="1" applyFill="1" applyBorder="1" applyAlignment="1">
      <alignment vertical="center"/>
    </xf>
    <xf numFmtId="0" fontId="7" fillId="0" borderId="0" xfId="7" applyFont="1" applyAlignment="1">
      <alignment vertical="center"/>
    </xf>
    <xf numFmtId="0" fontId="3" fillId="0" borderId="64" xfId="7" applyFont="1" applyBorder="1" applyAlignment="1">
      <alignment vertical="center"/>
    </xf>
    <xf numFmtId="0" fontId="99" fillId="0" borderId="0" xfId="7" applyFont="1" applyAlignment="1">
      <alignment horizontal="center" vertical="center"/>
    </xf>
    <xf numFmtId="0" fontId="99" fillId="2" borderId="0" xfId="0" applyFont="1" applyFill="1" applyBorder="1" applyAlignment="1">
      <alignment horizontal="left" vertical="center"/>
    </xf>
    <xf numFmtId="0" fontId="26" fillId="9" borderId="25" xfId="0" applyFont="1" applyFill="1" applyBorder="1"/>
    <xf numFmtId="0" fontId="99" fillId="0" borderId="52" xfId="3" applyFont="1" applyBorder="1" applyAlignment="1">
      <alignment horizontal="center" vertical="center" wrapText="1"/>
    </xf>
    <xf numFmtId="0" fontId="101" fillId="8" borderId="24" xfId="3" applyFont="1" applyFill="1" applyBorder="1" applyAlignment="1">
      <alignment horizontal="center" vertical="center"/>
    </xf>
    <xf numFmtId="0" fontId="101" fillId="0" borderId="25" xfId="3" applyFont="1" applyBorder="1" applyAlignment="1">
      <alignment horizontal="center" vertical="center"/>
    </xf>
    <xf numFmtId="0" fontId="101" fillId="0" borderId="25" xfId="3" applyFont="1" applyFill="1" applyBorder="1" applyAlignment="1">
      <alignment horizontal="center" vertical="center"/>
    </xf>
    <xf numFmtId="0" fontId="101" fillId="8" borderId="42" xfId="3" applyFont="1" applyFill="1" applyBorder="1" applyAlignment="1">
      <alignment horizontal="center" vertical="center"/>
    </xf>
    <xf numFmtId="0" fontId="99" fillId="0" borderId="62" xfId="3" applyFont="1" applyBorder="1" applyAlignment="1">
      <alignment horizontal="center" vertical="center"/>
    </xf>
    <xf numFmtId="0" fontId="25" fillId="0" borderId="69" xfId="7" applyFont="1" applyFill="1" applyBorder="1" applyAlignment="1">
      <alignment vertical="center"/>
    </xf>
    <xf numFmtId="0" fontId="102" fillId="0" borderId="62" xfId="3" applyFont="1" applyBorder="1" applyAlignment="1">
      <alignment vertical="center"/>
    </xf>
    <xf numFmtId="0" fontId="99" fillId="0" borderId="21" xfId="3" applyFont="1" applyFill="1" applyBorder="1" applyAlignment="1">
      <alignment horizontal="center" vertical="center"/>
    </xf>
    <xf numFmtId="0" fontId="63" fillId="0" borderId="4" xfId="0" applyFont="1" applyFill="1" applyBorder="1" applyAlignment="1">
      <alignment horizontal="center"/>
    </xf>
    <xf numFmtId="0" fontId="63" fillId="0" borderId="6" xfId="0" applyFont="1" applyFill="1" applyBorder="1" applyAlignment="1">
      <alignment horizontal="center"/>
    </xf>
    <xf numFmtId="0" fontId="65" fillId="0" borderId="6" xfId="0" applyFont="1" applyFill="1" applyBorder="1" applyAlignment="1">
      <alignment horizontal="center"/>
    </xf>
    <xf numFmtId="0" fontId="65" fillId="0" borderId="9" xfId="0" applyFont="1" applyFill="1" applyBorder="1" applyAlignment="1">
      <alignment horizontal="center"/>
    </xf>
    <xf numFmtId="0" fontId="63" fillId="0" borderId="9" xfId="0" applyFont="1" applyFill="1" applyBorder="1" applyAlignment="1">
      <alignment horizontal="center"/>
    </xf>
    <xf numFmtId="0" fontId="63" fillId="0" borderId="0" xfId="0" applyFont="1" applyFill="1" applyBorder="1" applyAlignment="1">
      <alignment horizontal="center"/>
    </xf>
    <xf numFmtId="0" fontId="63" fillId="0" borderId="38" xfId="0" applyFont="1" applyFill="1" applyBorder="1" applyAlignment="1">
      <alignment horizontal="center"/>
    </xf>
    <xf numFmtId="0" fontId="54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63" fillId="0" borderId="10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3" borderId="12" xfId="0" applyFont="1" applyFill="1" applyBorder="1" applyAlignment="1">
      <alignment horizontal="center"/>
    </xf>
    <xf numFmtId="0" fontId="63" fillId="3" borderId="11" xfId="0" applyFont="1" applyFill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63" fillId="0" borderId="6" xfId="0" applyFont="1" applyBorder="1" applyAlignment="1">
      <alignment horizontal="center"/>
    </xf>
    <xf numFmtId="0" fontId="63" fillId="3" borderId="6" xfId="0" applyFont="1" applyFill="1" applyBorder="1" applyAlignment="1">
      <alignment horizontal="center"/>
    </xf>
    <xf numFmtId="0" fontId="63" fillId="3" borderId="9" xfId="0" applyFont="1" applyFill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3" borderId="38" xfId="0" applyFont="1" applyFill="1" applyBorder="1" applyAlignment="1">
      <alignment horizontal="center"/>
    </xf>
    <xf numFmtId="0" fontId="63" fillId="2" borderId="12" xfId="0" applyFont="1" applyFill="1" applyBorder="1" applyAlignment="1">
      <alignment horizontal="center"/>
    </xf>
    <xf numFmtId="0" fontId="63" fillId="6" borderId="12" xfId="0" applyFont="1" applyFill="1" applyBorder="1" applyAlignment="1">
      <alignment horizontal="center"/>
    </xf>
    <xf numFmtId="0" fontId="63" fillId="2" borderId="1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62" fillId="0" borderId="0" xfId="0" applyFont="1" applyFill="1" applyAlignment="1">
      <alignment horizontal="center"/>
    </xf>
    <xf numFmtId="0" fontId="63" fillId="4" borderId="4" xfId="0" applyFont="1" applyFill="1" applyBorder="1" applyAlignment="1">
      <alignment horizontal="center"/>
    </xf>
    <xf numFmtId="0" fontId="63" fillId="4" borderId="6" xfId="0" applyFont="1" applyFill="1" applyBorder="1" applyAlignment="1">
      <alignment horizontal="center"/>
    </xf>
    <xf numFmtId="0" fontId="63" fillId="2" borderId="6" xfId="0" applyFont="1" applyFill="1" applyBorder="1" applyAlignment="1">
      <alignment horizontal="center"/>
    </xf>
    <xf numFmtId="0" fontId="63" fillId="2" borderId="9" xfId="0" applyFont="1" applyFill="1" applyBorder="1" applyAlignment="1">
      <alignment horizontal="center"/>
    </xf>
    <xf numFmtId="0" fontId="63" fillId="6" borderId="4" xfId="0" applyFont="1" applyFill="1" applyBorder="1" applyAlignment="1">
      <alignment horizontal="center"/>
    </xf>
    <xf numFmtId="0" fontId="63" fillId="6" borderId="6" xfId="0" applyFont="1" applyFill="1" applyBorder="1" applyAlignment="1">
      <alignment horizontal="center"/>
    </xf>
    <xf numFmtId="0" fontId="63" fillId="4" borderId="9" xfId="0" applyFont="1" applyFill="1" applyBorder="1" applyAlignment="1">
      <alignment horizontal="center"/>
    </xf>
    <xf numFmtId="0" fontId="53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101" fillId="0" borderId="17" xfId="1" applyFont="1" applyBorder="1"/>
    <xf numFmtId="0" fontId="101" fillId="0" borderId="23" xfId="1" applyFont="1" applyBorder="1"/>
    <xf numFmtId="0" fontId="107" fillId="10" borderId="10" xfId="7" applyFont="1" applyFill="1" applyBorder="1" applyAlignment="1">
      <alignment horizontal="center" vertical="center"/>
    </xf>
    <xf numFmtId="0" fontId="107" fillId="10" borderId="62" xfId="7" applyFont="1" applyFill="1" applyBorder="1" applyAlignment="1">
      <alignment horizontal="center" vertical="center"/>
    </xf>
    <xf numFmtId="20" fontId="107" fillId="10" borderId="12" xfId="7" applyNumberFormat="1" applyFont="1" applyFill="1" applyBorder="1" applyAlignment="1">
      <alignment horizontal="center" vertical="center"/>
    </xf>
    <xf numFmtId="20" fontId="107" fillId="10" borderId="11" xfId="7" applyNumberFormat="1" applyFont="1" applyFill="1" applyBorder="1" applyAlignment="1">
      <alignment horizontal="center" vertical="center"/>
    </xf>
    <xf numFmtId="0" fontId="107" fillId="11" borderId="10" xfId="7" applyFont="1" applyFill="1" applyBorder="1" applyAlignment="1">
      <alignment horizontal="center" vertical="center"/>
    </xf>
    <xf numFmtId="0" fontId="107" fillId="11" borderId="62" xfId="7" applyFont="1" applyFill="1" applyBorder="1" applyAlignment="1">
      <alignment horizontal="center" vertical="center"/>
    </xf>
    <xf numFmtId="20" fontId="107" fillId="11" borderId="12" xfId="7" applyNumberFormat="1" applyFont="1" applyFill="1" applyBorder="1" applyAlignment="1">
      <alignment horizontal="center" vertical="center"/>
    </xf>
    <xf numFmtId="20" fontId="107" fillId="11" borderId="11" xfId="7" applyNumberFormat="1" applyFont="1" applyFill="1" applyBorder="1" applyAlignment="1">
      <alignment horizontal="center" vertical="center"/>
    </xf>
    <xf numFmtId="0" fontId="114" fillId="0" borderId="0" xfId="0" applyFont="1" applyAlignment="1">
      <alignment horizontal="center" vertical="center"/>
    </xf>
    <xf numFmtId="0" fontId="75" fillId="2" borderId="8" xfId="0" applyFont="1" applyFill="1" applyBorder="1" applyAlignment="1">
      <alignment horizontal="left" vertical="center"/>
    </xf>
    <xf numFmtId="0" fontId="100" fillId="2" borderId="4" xfId="0" applyFont="1" applyFill="1" applyBorder="1" applyAlignment="1">
      <alignment horizontal="center" vertical="center"/>
    </xf>
    <xf numFmtId="0" fontId="100" fillId="2" borderId="6" xfId="0" applyFont="1" applyFill="1" applyBorder="1" applyAlignment="1">
      <alignment horizontal="center" vertical="center"/>
    </xf>
    <xf numFmtId="0" fontId="100" fillId="2" borderId="11" xfId="0" applyFont="1" applyFill="1" applyBorder="1" applyAlignment="1">
      <alignment horizontal="center" vertical="center"/>
    </xf>
    <xf numFmtId="0" fontId="100" fillId="2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00" fillId="4" borderId="6" xfId="0" applyFont="1" applyFill="1" applyBorder="1" applyAlignment="1">
      <alignment horizontal="center" vertical="center"/>
    </xf>
    <xf numFmtId="0" fontId="100" fillId="0" borderId="11" xfId="0" applyFont="1" applyFill="1" applyBorder="1" applyAlignment="1">
      <alignment horizontal="center" vertical="center"/>
    </xf>
    <xf numFmtId="0" fontId="100" fillId="4" borderId="4" xfId="0" applyFont="1" applyFill="1" applyBorder="1" applyAlignment="1">
      <alignment horizontal="center" vertical="center"/>
    </xf>
    <xf numFmtId="0" fontId="100" fillId="6" borderId="4" xfId="0" applyFont="1" applyFill="1" applyBorder="1" applyAlignment="1">
      <alignment horizontal="center" vertical="center"/>
    </xf>
    <xf numFmtId="0" fontId="100" fillId="6" borderId="6" xfId="0" applyFont="1" applyFill="1" applyBorder="1" applyAlignment="1">
      <alignment horizontal="center" vertical="center"/>
    </xf>
    <xf numFmtId="0" fontId="89" fillId="11" borderId="10" xfId="7" applyFont="1" applyFill="1" applyBorder="1" applyAlignment="1">
      <alignment horizontal="center" vertical="center"/>
    </xf>
    <xf numFmtId="0" fontId="89" fillId="11" borderId="62" xfId="7" applyFont="1" applyFill="1" applyBorder="1" applyAlignment="1">
      <alignment horizontal="center" vertical="center"/>
    </xf>
    <xf numFmtId="20" fontId="89" fillId="11" borderId="12" xfId="7" applyNumberFormat="1" applyFont="1" applyFill="1" applyBorder="1" applyAlignment="1">
      <alignment horizontal="center" vertical="center"/>
    </xf>
    <xf numFmtId="20" fontId="89" fillId="11" borderId="11" xfId="7" applyNumberFormat="1" applyFont="1" applyFill="1" applyBorder="1" applyAlignment="1">
      <alignment horizontal="center" vertical="center"/>
    </xf>
    <xf numFmtId="0" fontId="88" fillId="11" borderId="18" xfId="7" applyFont="1" applyFill="1" applyBorder="1" applyAlignment="1">
      <alignment horizontal="center"/>
    </xf>
    <xf numFmtId="0" fontId="83" fillId="11" borderId="21" xfId="7" applyFont="1" applyFill="1" applyBorder="1" applyAlignment="1">
      <alignment horizontal="center"/>
    </xf>
    <xf numFmtId="20" fontId="83" fillId="11" borderId="33" xfId="7" applyNumberFormat="1" applyFont="1" applyFill="1" applyBorder="1" applyAlignment="1">
      <alignment horizontal="center"/>
    </xf>
    <xf numFmtId="0" fontId="99" fillId="11" borderId="18" xfId="7" applyFont="1" applyFill="1" applyBorder="1" applyAlignment="1">
      <alignment horizontal="center" vertical="center"/>
    </xf>
    <xf numFmtId="0" fontId="100" fillId="11" borderId="21" xfId="7" applyFont="1" applyFill="1" applyBorder="1" applyAlignment="1">
      <alignment horizontal="center" vertical="center"/>
    </xf>
    <xf numFmtId="0" fontId="99" fillId="11" borderId="24" xfId="7" applyFont="1" applyFill="1" applyBorder="1" applyAlignment="1">
      <alignment horizontal="center" vertical="center"/>
    </xf>
    <xf numFmtId="0" fontId="100" fillId="11" borderId="13" xfId="7" applyFont="1" applyFill="1" applyBorder="1" applyAlignment="1">
      <alignment horizontal="center" vertical="center"/>
    </xf>
    <xf numFmtId="20" fontId="100" fillId="11" borderId="32" xfId="7" applyNumberFormat="1" applyFont="1" applyFill="1" applyBorder="1" applyAlignment="1">
      <alignment horizontal="center" vertical="center"/>
    </xf>
    <xf numFmtId="20" fontId="100" fillId="11" borderId="19" xfId="7" applyNumberFormat="1" applyFont="1" applyFill="1" applyBorder="1" applyAlignment="1">
      <alignment horizontal="center" vertical="center"/>
    </xf>
    <xf numFmtId="0" fontId="99" fillId="11" borderId="34" xfId="7" applyFont="1" applyFill="1" applyBorder="1" applyAlignment="1">
      <alignment horizontal="center" vertical="center"/>
    </xf>
    <xf numFmtId="0" fontId="100" fillId="11" borderId="37" xfId="7" applyFont="1" applyFill="1" applyBorder="1" applyAlignment="1">
      <alignment horizontal="center" vertical="center"/>
    </xf>
    <xf numFmtId="20" fontId="100" fillId="11" borderId="35" xfId="7" applyNumberFormat="1" applyFont="1" applyFill="1" applyBorder="1" applyAlignment="1">
      <alignment horizontal="center" vertical="center"/>
    </xf>
    <xf numFmtId="20" fontId="100" fillId="11" borderId="21" xfId="7" applyNumberFormat="1" applyFont="1" applyFill="1" applyBorder="1" applyAlignment="1">
      <alignment horizontal="center" vertical="center"/>
    </xf>
    <xf numFmtId="0" fontId="88" fillId="11" borderId="24" xfId="7" applyFont="1" applyFill="1" applyBorder="1" applyAlignment="1">
      <alignment horizontal="center"/>
    </xf>
    <xf numFmtId="0" fontId="83" fillId="11" borderId="13" xfId="7" applyFont="1" applyFill="1" applyBorder="1" applyAlignment="1">
      <alignment horizontal="center"/>
    </xf>
    <xf numFmtId="20" fontId="83" fillId="11" borderId="32" xfId="7" applyNumberFormat="1" applyFont="1" applyFill="1" applyBorder="1" applyAlignment="1">
      <alignment horizontal="center"/>
    </xf>
    <xf numFmtId="0" fontId="73" fillId="11" borderId="10" xfId="7" applyFont="1" applyFill="1" applyBorder="1" applyAlignment="1">
      <alignment horizontal="center" vertical="center"/>
    </xf>
    <xf numFmtId="0" fontId="73" fillId="11" borderId="62" xfId="7" applyFont="1" applyFill="1" applyBorder="1" applyAlignment="1">
      <alignment horizontal="center" vertical="center"/>
    </xf>
    <xf numFmtId="20" fontId="73" fillId="11" borderId="12" xfId="7" applyNumberFormat="1" applyFont="1" applyFill="1" applyBorder="1" applyAlignment="1">
      <alignment horizontal="center" vertical="center"/>
    </xf>
    <xf numFmtId="20" fontId="73" fillId="11" borderId="11" xfId="7" applyNumberFormat="1" applyFont="1" applyFill="1" applyBorder="1" applyAlignment="1">
      <alignment horizontal="center" vertical="center"/>
    </xf>
    <xf numFmtId="0" fontId="99" fillId="10" borderId="24" xfId="7" applyFont="1" applyFill="1" applyBorder="1" applyAlignment="1">
      <alignment horizontal="center" vertical="center"/>
    </xf>
    <xf numFmtId="0" fontId="100" fillId="10" borderId="13" xfId="7" applyFont="1" applyFill="1" applyBorder="1" applyAlignment="1">
      <alignment horizontal="center" vertical="center"/>
    </xf>
    <xf numFmtId="20" fontId="100" fillId="10" borderId="32" xfId="7" applyNumberFormat="1" applyFont="1" applyFill="1" applyBorder="1" applyAlignment="1">
      <alignment horizontal="center" vertical="center"/>
    </xf>
    <xf numFmtId="0" fontId="99" fillId="10" borderId="18" xfId="7" applyFont="1" applyFill="1" applyBorder="1" applyAlignment="1">
      <alignment horizontal="center" vertical="center"/>
    </xf>
    <xf numFmtId="0" fontId="100" fillId="10" borderId="21" xfId="7" applyFont="1" applyFill="1" applyBorder="1" applyAlignment="1">
      <alignment horizontal="center" vertical="center"/>
    </xf>
    <xf numFmtId="0" fontId="89" fillId="10" borderId="10" xfId="7" applyFont="1" applyFill="1" applyBorder="1" applyAlignment="1">
      <alignment horizontal="center" vertical="center"/>
    </xf>
    <xf numFmtId="0" fontId="89" fillId="10" borderId="62" xfId="7" applyFont="1" applyFill="1" applyBorder="1" applyAlignment="1">
      <alignment horizontal="center" vertical="center"/>
    </xf>
    <xf numFmtId="20" fontId="89" fillId="10" borderId="12" xfId="7" applyNumberFormat="1" applyFont="1" applyFill="1" applyBorder="1" applyAlignment="1">
      <alignment horizontal="center" vertical="center"/>
    </xf>
    <xf numFmtId="20" fontId="89" fillId="10" borderId="11" xfId="7" applyNumberFormat="1" applyFont="1" applyFill="1" applyBorder="1" applyAlignment="1">
      <alignment horizontal="center" vertical="center"/>
    </xf>
    <xf numFmtId="0" fontId="107" fillId="10" borderId="12" xfId="7" applyFont="1" applyFill="1" applyBorder="1" applyAlignment="1">
      <alignment horizontal="center" vertical="center"/>
    </xf>
    <xf numFmtId="0" fontId="26" fillId="9" borderId="42" xfId="0" applyFont="1" applyFill="1" applyBorder="1"/>
    <xf numFmtId="0" fontId="47" fillId="9" borderId="0" xfId="0" applyFont="1" applyFill="1" applyBorder="1" applyAlignment="1">
      <alignment horizontal="left"/>
    </xf>
    <xf numFmtId="0" fontId="62" fillId="0" borderId="0" xfId="0" applyFont="1" applyAlignment="1">
      <alignment horizontal="center"/>
    </xf>
    <xf numFmtId="0" fontId="62" fillId="0" borderId="4" xfId="0" applyFont="1" applyBorder="1" applyAlignment="1">
      <alignment horizontal="center"/>
    </xf>
    <xf numFmtId="0" fontId="62" fillId="0" borderId="6" xfId="0" applyFont="1" applyBorder="1" applyAlignment="1">
      <alignment horizontal="center"/>
    </xf>
    <xf numFmtId="0" fontId="62" fillId="7" borderId="6" xfId="0" applyFont="1" applyFill="1" applyBorder="1" applyAlignment="1">
      <alignment horizontal="center"/>
    </xf>
    <xf numFmtId="0" fontId="62" fillId="7" borderId="9" xfId="0" applyFont="1" applyFill="1" applyBorder="1" applyAlignment="1">
      <alignment horizontal="center"/>
    </xf>
    <xf numFmtId="0" fontId="47" fillId="9" borderId="8" xfId="0" applyFont="1" applyFill="1" applyBorder="1" applyAlignment="1">
      <alignment horizontal="left"/>
    </xf>
    <xf numFmtId="0" fontId="88" fillId="0" borderId="24" xfId="7" applyFont="1" applyFill="1" applyBorder="1" applyAlignment="1">
      <alignment horizontal="center"/>
    </xf>
    <xf numFmtId="0" fontId="88" fillId="0" borderId="18" xfId="7" applyFont="1" applyFill="1" applyBorder="1" applyAlignment="1">
      <alignment horizontal="center"/>
    </xf>
    <xf numFmtId="0" fontId="83" fillId="0" borderId="21" xfId="7" applyFont="1" applyFill="1" applyBorder="1" applyAlignment="1">
      <alignment horizontal="center"/>
    </xf>
    <xf numFmtId="20" fontId="83" fillId="0" borderId="33" xfId="7" applyNumberFormat="1" applyFont="1" applyFill="1" applyBorder="1" applyAlignment="1">
      <alignment horizontal="center"/>
    </xf>
    <xf numFmtId="0" fontId="88" fillId="10" borderId="24" xfId="7" applyFont="1" applyFill="1" applyBorder="1" applyAlignment="1">
      <alignment horizontal="center"/>
    </xf>
    <xf numFmtId="0" fontId="83" fillId="10" borderId="13" xfId="7" applyFont="1" applyFill="1" applyBorder="1" applyAlignment="1">
      <alignment horizontal="center"/>
    </xf>
    <xf numFmtId="20" fontId="83" fillId="10" borderId="32" xfId="7" applyNumberFormat="1" applyFont="1" applyFill="1" applyBorder="1" applyAlignment="1">
      <alignment horizontal="center"/>
    </xf>
    <xf numFmtId="0" fontId="88" fillId="10" borderId="18" xfId="7" applyFont="1" applyFill="1" applyBorder="1" applyAlignment="1">
      <alignment horizontal="center"/>
    </xf>
    <xf numFmtId="0" fontId="83" fillId="10" borderId="21" xfId="7" applyFont="1" applyFill="1" applyBorder="1" applyAlignment="1">
      <alignment horizontal="center"/>
    </xf>
    <xf numFmtId="20" fontId="83" fillId="10" borderId="33" xfId="7" applyNumberFormat="1" applyFont="1" applyFill="1" applyBorder="1" applyAlignment="1">
      <alignment horizontal="center"/>
    </xf>
    <xf numFmtId="0" fontId="88" fillId="10" borderId="34" xfId="7" applyFont="1" applyFill="1" applyBorder="1" applyAlignment="1">
      <alignment horizontal="center"/>
    </xf>
    <xf numFmtId="0" fontId="83" fillId="10" borderId="37" xfId="7" applyFont="1" applyFill="1" applyBorder="1" applyAlignment="1">
      <alignment horizontal="center"/>
    </xf>
    <xf numFmtId="20" fontId="83" fillId="10" borderId="35" xfId="7" applyNumberFormat="1" applyFont="1" applyFill="1" applyBorder="1" applyAlignment="1">
      <alignment horizontal="center"/>
    </xf>
    <xf numFmtId="0" fontId="47" fillId="0" borderId="9" xfId="0" applyFont="1" applyFill="1" applyBorder="1"/>
    <xf numFmtId="0" fontId="71" fillId="9" borderId="30" xfId="7" applyFont="1" applyFill="1" applyBorder="1"/>
    <xf numFmtId="0" fontId="36" fillId="9" borderId="0" xfId="7" applyFont="1" applyFill="1" applyBorder="1" applyAlignment="1">
      <alignment horizontal="left"/>
    </xf>
    <xf numFmtId="0" fontId="99" fillId="0" borderId="18" xfId="3" applyFont="1" applyBorder="1" applyAlignment="1">
      <alignment horizontal="center" vertical="center" wrapText="1"/>
    </xf>
    <xf numFmtId="0" fontId="99" fillId="0" borderId="21" xfId="3" applyFont="1" applyBorder="1" applyAlignment="1">
      <alignment horizontal="center" vertical="center" wrapText="1"/>
    </xf>
    <xf numFmtId="0" fontId="99" fillId="0" borderId="58" xfId="3" applyFont="1" applyBorder="1" applyAlignment="1">
      <alignment horizontal="center" vertical="center"/>
    </xf>
    <xf numFmtId="0" fontId="99" fillId="0" borderId="46" xfId="3" applyFont="1" applyBorder="1" applyAlignment="1">
      <alignment horizontal="center" vertical="center" wrapText="1"/>
    </xf>
    <xf numFmtId="0" fontId="6" fillId="0" borderId="0" xfId="7" applyFont="1" applyAlignment="1">
      <alignment horizontal="center" vertical="center"/>
    </xf>
    <xf numFmtId="0" fontId="5" fillId="0" borderId="0" xfId="7" applyFont="1" applyAlignment="1">
      <alignment vertical="center"/>
    </xf>
    <xf numFmtId="0" fontId="36" fillId="5" borderId="8" xfId="7" applyFont="1" applyFill="1" applyBorder="1"/>
    <xf numFmtId="0" fontId="36" fillId="5" borderId="8" xfId="4" applyFont="1" applyFill="1" applyBorder="1" applyAlignment="1">
      <alignment horizontal="left"/>
    </xf>
    <xf numFmtId="0" fontId="36" fillId="5" borderId="8" xfId="4" applyFont="1" applyFill="1" applyBorder="1"/>
    <xf numFmtId="0" fontId="36" fillId="4" borderId="8" xfId="4" applyFont="1" applyFill="1" applyBorder="1"/>
    <xf numFmtId="0" fontId="36" fillId="5" borderId="0" xfId="7" applyFont="1" applyFill="1" applyBorder="1"/>
    <xf numFmtId="0" fontId="19" fillId="0" borderId="5" xfId="7" applyFont="1" applyFill="1" applyBorder="1" applyAlignment="1">
      <alignment horizontal="center" vertical="center"/>
    </xf>
    <xf numFmtId="0" fontId="36" fillId="0" borderId="5" xfId="7" applyFont="1" applyFill="1" applyBorder="1"/>
    <xf numFmtId="0" fontId="5" fillId="5" borderId="0" xfId="4" applyFont="1" applyFill="1" applyBorder="1"/>
    <xf numFmtId="0" fontId="5" fillId="5" borderId="0" xfId="4" applyFont="1" applyFill="1"/>
    <xf numFmtId="0" fontId="36" fillId="2" borderId="0" xfId="7" applyFont="1" applyFill="1"/>
    <xf numFmtId="0" fontId="5" fillId="2" borderId="0" xfId="4" applyFont="1" applyFill="1" applyBorder="1"/>
    <xf numFmtId="0" fontId="102" fillId="0" borderId="65" xfId="3" applyFont="1" applyBorder="1" applyAlignment="1">
      <alignment vertical="center"/>
    </xf>
    <xf numFmtId="0" fontId="102" fillId="0" borderId="59" xfId="3" applyFont="1" applyBorder="1" applyAlignment="1">
      <alignment vertical="center"/>
    </xf>
    <xf numFmtId="0" fontId="102" fillId="0" borderId="60" xfId="3" applyFont="1" applyBorder="1" applyAlignment="1">
      <alignment vertical="center"/>
    </xf>
    <xf numFmtId="0" fontId="101" fillId="0" borderId="13" xfId="3" applyFont="1" applyFill="1" applyBorder="1" applyAlignment="1">
      <alignment horizontal="center" vertical="center"/>
    </xf>
    <xf numFmtId="0" fontId="99" fillId="0" borderId="21" xfId="3" applyFont="1" applyBorder="1" applyAlignment="1">
      <alignment horizontal="center" vertical="center"/>
    </xf>
    <xf numFmtId="0" fontId="99" fillId="0" borderId="19" xfId="3" applyFont="1" applyBorder="1" applyAlignment="1">
      <alignment horizontal="center" vertical="center"/>
    </xf>
    <xf numFmtId="0" fontId="102" fillId="0" borderId="25" xfId="3" applyFont="1" applyBorder="1" applyAlignment="1">
      <alignment vertical="center"/>
    </xf>
    <xf numFmtId="0" fontId="47" fillId="0" borderId="0" xfId="0" applyFont="1" applyBorder="1" applyAlignment="1"/>
    <xf numFmtId="0" fontId="20" fillId="0" borderId="0" xfId="7" applyFont="1" applyFill="1" applyBorder="1" applyAlignment="1">
      <alignment horizontal="left"/>
    </xf>
    <xf numFmtId="0" fontId="75" fillId="9" borderId="8" xfId="0" applyFont="1" applyFill="1" applyBorder="1" applyAlignment="1">
      <alignment horizontal="left" vertical="center"/>
    </xf>
    <xf numFmtId="0" fontId="75" fillId="0" borderId="40" xfId="3" applyFont="1" applyFill="1" applyBorder="1" applyAlignment="1">
      <alignment horizontal="center" vertical="center"/>
    </xf>
    <xf numFmtId="0" fontId="14" fillId="0" borderId="40" xfId="3" applyFont="1" applyFill="1" applyBorder="1" applyAlignment="1">
      <alignment horizontal="center"/>
    </xf>
    <xf numFmtId="0" fontId="73" fillId="10" borderId="10" xfId="7" applyFont="1" applyFill="1" applyBorder="1" applyAlignment="1">
      <alignment horizontal="center" vertical="center"/>
    </xf>
    <xf numFmtId="0" fontId="73" fillId="10" borderId="62" xfId="7" applyFont="1" applyFill="1" applyBorder="1" applyAlignment="1">
      <alignment horizontal="center" vertical="center"/>
    </xf>
    <xf numFmtId="20" fontId="73" fillId="10" borderId="12" xfId="7" applyNumberFormat="1" applyFont="1" applyFill="1" applyBorder="1" applyAlignment="1">
      <alignment horizontal="center" vertical="center"/>
    </xf>
    <xf numFmtId="20" fontId="73" fillId="10" borderId="11" xfId="7" applyNumberFormat="1" applyFont="1" applyFill="1" applyBorder="1" applyAlignment="1">
      <alignment horizontal="center" vertical="center"/>
    </xf>
    <xf numFmtId="0" fontId="20" fillId="9" borderId="0" xfId="7" applyFont="1" applyFill="1" applyBorder="1" applyAlignment="1">
      <alignment horizontal="left"/>
    </xf>
    <xf numFmtId="0" fontId="73" fillId="12" borderId="10" xfId="7" applyFont="1" applyFill="1" applyBorder="1" applyAlignment="1">
      <alignment horizontal="center" vertical="center"/>
    </xf>
    <xf numFmtId="0" fontId="73" fillId="12" borderId="62" xfId="7" applyFont="1" applyFill="1" applyBorder="1" applyAlignment="1">
      <alignment horizontal="center" vertical="center"/>
    </xf>
    <xf numFmtId="20" fontId="73" fillId="12" borderId="12" xfId="7" applyNumberFormat="1" applyFont="1" applyFill="1" applyBorder="1" applyAlignment="1">
      <alignment horizontal="center" vertical="center"/>
    </xf>
    <xf numFmtId="20" fontId="73" fillId="12" borderId="11" xfId="7" applyNumberFormat="1" applyFont="1" applyFill="1" applyBorder="1" applyAlignment="1">
      <alignment horizontal="center" vertical="center"/>
    </xf>
    <xf numFmtId="0" fontId="116" fillId="4" borderId="8" xfId="0" applyFont="1" applyFill="1" applyBorder="1" applyAlignment="1">
      <alignment horizontal="left"/>
    </xf>
    <xf numFmtId="0" fontId="117" fillId="4" borderId="8" xfId="0" applyFont="1" applyFill="1" applyBorder="1" applyAlignment="1">
      <alignment horizontal="left"/>
    </xf>
    <xf numFmtId="0" fontId="40" fillId="9" borderId="0" xfId="0" applyFont="1" applyFill="1" applyBorder="1" applyAlignment="1">
      <alignment horizontal="left"/>
    </xf>
    <xf numFmtId="20" fontId="100" fillId="10" borderId="21" xfId="7" applyNumberFormat="1" applyFont="1" applyFill="1" applyBorder="1" applyAlignment="1">
      <alignment horizontal="center" vertical="center"/>
    </xf>
    <xf numFmtId="20" fontId="100" fillId="10" borderId="13" xfId="7" applyNumberFormat="1" applyFont="1" applyFill="1" applyBorder="1" applyAlignment="1">
      <alignment horizontal="center" vertical="center"/>
    </xf>
    <xf numFmtId="0" fontId="99" fillId="10" borderId="34" xfId="7" applyFont="1" applyFill="1" applyBorder="1" applyAlignment="1">
      <alignment horizontal="center" vertical="center"/>
    </xf>
    <xf numFmtId="0" fontId="100" fillId="10" borderId="37" xfId="7" applyFont="1" applyFill="1" applyBorder="1" applyAlignment="1">
      <alignment horizontal="center" vertical="center"/>
    </xf>
    <xf numFmtId="20" fontId="100" fillId="10" borderId="37" xfId="7" applyNumberFormat="1" applyFont="1" applyFill="1" applyBorder="1" applyAlignment="1">
      <alignment horizontal="center" vertical="center"/>
    </xf>
    <xf numFmtId="20" fontId="100" fillId="10" borderId="19" xfId="7" applyNumberFormat="1" applyFont="1" applyFill="1" applyBorder="1" applyAlignment="1">
      <alignment horizontal="center" vertical="center"/>
    </xf>
    <xf numFmtId="0" fontId="99" fillId="12" borderId="49" xfId="7" applyFont="1" applyFill="1" applyBorder="1" applyAlignment="1">
      <alignment horizontal="center" vertical="center"/>
    </xf>
    <xf numFmtId="0" fontId="100" fillId="12" borderId="50" xfId="7" applyFont="1" applyFill="1" applyBorder="1" applyAlignment="1">
      <alignment horizontal="center" vertical="center"/>
    </xf>
    <xf numFmtId="0" fontId="99" fillId="12" borderId="24" xfId="7" applyFont="1" applyFill="1" applyBorder="1" applyAlignment="1">
      <alignment horizontal="center" vertical="center"/>
    </xf>
    <xf numFmtId="0" fontId="100" fillId="12" borderId="13" xfId="7" applyFont="1" applyFill="1" applyBorder="1" applyAlignment="1">
      <alignment horizontal="center" vertical="center"/>
    </xf>
    <xf numFmtId="20" fontId="100" fillId="12" borderId="32" xfId="7" applyNumberFormat="1" applyFont="1" applyFill="1" applyBorder="1" applyAlignment="1">
      <alignment horizontal="center" vertical="center"/>
    </xf>
    <xf numFmtId="0" fontId="99" fillId="12" borderId="18" xfId="7" applyFont="1" applyFill="1" applyBorder="1" applyAlignment="1">
      <alignment horizontal="center" vertical="center"/>
    </xf>
    <xf numFmtId="0" fontId="100" fillId="12" borderId="21" xfId="7" applyFont="1" applyFill="1" applyBorder="1" applyAlignment="1">
      <alignment horizontal="center" vertical="center"/>
    </xf>
    <xf numFmtId="20" fontId="100" fillId="12" borderId="33" xfId="7" applyNumberFormat="1" applyFont="1" applyFill="1" applyBorder="1" applyAlignment="1">
      <alignment horizontal="center" vertical="center"/>
    </xf>
    <xf numFmtId="0" fontId="107" fillId="12" borderId="10" xfId="7" applyFont="1" applyFill="1" applyBorder="1" applyAlignment="1">
      <alignment horizontal="center" vertical="center"/>
    </xf>
    <xf numFmtId="0" fontId="107" fillId="12" borderId="62" xfId="7" applyFont="1" applyFill="1" applyBorder="1" applyAlignment="1">
      <alignment horizontal="center" vertical="center"/>
    </xf>
    <xf numFmtId="20" fontId="107" fillId="12" borderId="12" xfId="7" applyNumberFormat="1" applyFont="1" applyFill="1" applyBorder="1" applyAlignment="1">
      <alignment horizontal="center" vertical="center"/>
    </xf>
    <xf numFmtId="20" fontId="107" fillId="12" borderId="11" xfId="7" applyNumberFormat="1" applyFont="1" applyFill="1" applyBorder="1" applyAlignment="1">
      <alignment horizontal="center" vertical="center"/>
    </xf>
    <xf numFmtId="0" fontId="107" fillId="12" borderId="12" xfId="7" applyFont="1" applyFill="1" applyBorder="1" applyAlignment="1">
      <alignment horizontal="center" vertical="center"/>
    </xf>
    <xf numFmtId="0" fontId="88" fillId="12" borderId="18" xfId="7" applyFont="1" applyFill="1" applyBorder="1" applyAlignment="1">
      <alignment horizontal="center"/>
    </xf>
    <xf numFmtId="0" fontId="83" fillId="12" borderId="21" xfId="7" applyFont="1" applyFill="1" applyBorder="1" applyAlignment="1">
      <alignment horizontal="center"/>
    </xf>
    <xf numFmtId="20" fontId="83" fillId="12" borderId="33" xfId="7" applyNumberFormat="1" applyFont="1" applyFill="1" applyBorder="1" applyAlignment="1">
      <alignment horizontal="center"/>
    </xf>
    <xf numFmtId="0" fontId="88" fillId="12" borderId="24" xfId="7" applyFont="1" applyFill="1" applyBorder="1" applyAlignment="1">
      <alignment horizontal="center"/>
    </xf>
    <xf numFmtId="0" fontId="83" fillId="12" borderId="13" xfId="7" applyFont="1" applyFill="1" applyBorder="1" applyAlignment="1">
      <alignment horizontal="center"/>
    </xf>
    <xf numFmtId="20" fontId="83" fillId="12" borderId="32" xfId="7" applyNumberFormat="1" applyFont="1" applyFill="1" applyBorder="1" applyAlignment="1">
      <alignment horizontal="center"/>
    </xf>
    <xf numFmtId="20" fontId="100" fillId="12" borderId="63" xfId="7" applyNumberFormat="1" applyFont="1" applyFill="1" applyBorder="1" applyAlignment="1">
      <alignment horizontal="center" vertical="center"/>
    </xf>
    <xf numFmtId="20" fontId="100" fillId="12" borderId="13" xfId="7" applyNumberFormat="1" applyFont="1" applyFill="1" applyBorder="1" applyAlignment="1">
      <alignment horizontal="center" vertical="center"/>
    </xf>
    <xf numFmtId="0" fontId="99" fillId="12" borderId="34" xfId="7" applyFont="1" applyFill="1" applyBorder="1" applyAlignment="1">
      <alignment horizontal="center" vertical="center"/>
    </xf>
    <xf numFmtId="0" fontId="100" fillId="12" borderId="37" xfId="7" applyFont="1" applyFill="1" applyBorder="1" applyAlignment="1">
      <alignment horizontal="center" vertical="center"/>
    </xf>
    <xf numFmtId="20" fontId="100" fillId="12" borderId="37" xfId="7" applyNumberFormat="1" applyFont="1" applyFill="1" applyBorder="1" applyAlignment="1">
      <alignment horizontal="center" vertical="center"/>
    </xf>
    <xf numFmtId="20" fontId="100" fillId="12" borderId="35" xfId="7" applyNumberFormat="1" applyFont="1" applyFill="1" applyBorder="1" applyAlignment="1">
      <alignment horizontal="center" vertical="center"/>
    </xf>
    <xf numFmtId="20" fontId="100" fillId="12" borderId="19" xfId="7" applyNumberFormat="1" applyFont="1" applyFill="1" applyBorder="1" applyAlignment="1">
      <alignment horizontal="center" vertical="center"/>
    </xf>
    <xf numFmtId="0" fontId="99" fillId="2" borderId="53" xfId="7" applyFont="1" applyFill="1" applyBorder="1" applyAlignment="1">
      <alignment horizontal="center" vertical="center"/>
    </xf>
    <xf numFmtId="0" fontId="100" fillId="2" borderId="54" xfId="7" applyFont="1" applyFill="1" applyBorder="1" applyAlignment="1">
      <alignment horizontal="center" vertical="center"/>
    </xf>
    <xf numFmtId="20" fontId="100" fillId="2" borderId="38" xfId="7" applyNumberFormat="1" applyFont="1" applyFill="1" applyBorder="1" applyAlignment="1">
      <alignment horizontal="center" vertical="center"/>
    </xf>
    <xf numFmtId="20" fontId="100" fillId="2" borderId="66" xfId="7" applyNumberFormat="1" applyFont="1" applyFill="1" applyBorder="1" applyAlignment="1">
      <alignment horizontal="center" vertical="center"/>
    </xf>
    <xf numFmtId="20" fontId="100" fillId="12" borderId="42" xfId="7" applyNumberFormat="1" applyFont="1" applyFill="1" applyBorder="1" applyAlignment="1">
      <alignment horizontal="center" vertical="center"/>
    </xf>
    <xf numFmtId="20" fontId="100" fillId="11" borderId="42" xfId="7" applyNumberFormat="1" applyFont="1" applyFill="1" applyBorder="1" applyAlignment="1">
      <alignment horizontal="center" vertical="center"/>
    </xf>
    <xf numFmtId="0" fontId="89" fillId="12" borderId="10" xfId="7" applyFont="1" applyFill="1" applyBorder="1" applyAlignment="1">
      <alignment horizontal="center" vertical="center"/>
    </xf>
    <xf numFmtId="0" fontId="89" fillId="12" borderId="62" xfId="7" applyFont="1" applyFill="1" applyBorder="1" applyAlignment="1">
      <alignment horizontal="center" vertical="center"/>
    </xf>
    <xf numFmtId="20" fontId="89" fillId="12" borderId="12" xfId="7" applyNumberFormat="1" applyFont="1" applyFill="1" applyBorder="1" applyAlignment="1">
      <alignment horizontal="center" vertical="center"/>
    </xf>
    <xf numFmtId="20" fontId="89" fillId="12" borderId="11" xfId="7" applyNumberFormat="1" applyFont="1" applyFill="1" applyBorder="1" applyAlignment="1">
      <alignment horizontal="center" vertical="center"/>
    </xf>
    <xf numFmtId="20" fontId="83" fillId="12" borderId="25" xfId="7" applyNumberFormat="1" applyFont="1" applyFill="1" applyBorder="1" applyAlignment="1">
      <alignment horizontal="center"/>
    </xf>
    <xf numFmtId="0" fontId="88" fillId="12" borderId="34" xfId="7" applyFont="1" applyFill="1" applyBorder="1" applyAlignment="1">
      <alignment horizontal="center"/>
    </xf>
    <xf numFmtId="0" fontId="83" fillId="12" borderId="37" xfId="7" applyFont="1" applyFill="1" applyBorder="1" applyAlignment="1">
      <alignment horizontal="center"/>
    </xf>
    <xf numFmtId="20" fontId="83" fillId="12" borderId="42" xfId="7" applyNumberFormat="1" applyFont="1" applyFill="1" applyBorder="1" applyAlignment="1">
      <alignment horizontal="center"/>
    </xf>
    <xf numFmtId="20" fontId="83" fillId="12" borderId="35" xfId="7" applyNumberFormat="1" applyFont="1" applyFill="1" applyBorder="1" applyAlignment="1">
      <alignment horizontal="center"/>
    </xf>
    <xf numFmtId="0" fontId="54" fillId="2" borderId="5" xfId="7" applyFont="1" applyFill="1" applyBorder="1"/>
    <xf numFmtId="0" fontId="88" fillId="2" borderId="53" xfId="7" applyFont="1" applyFill="1" applyBorder="1" applyAlignment="1">
      <alignment horizontal="center"/>
    </xf>
    <xf numFmtId="0" fontId="83" fillId="2" borderId="54" xfId="7" applyFont="1" applyFill="1" applyBorder="1" applyAlignment="1">
      <alignment horizontal="center"/>
    </xf>
    <xf numFmtId="20" fontId="83" fillId="2" borderId="66" xfId="7" applyNumberFormat="1" applyFont="1" applyFill="1" applyBorder="1" applyAlignment="1">
      <alignment horizontal="center"/>
    </xf>
    <xf numFmtId="0" fontId="15" fillId="0" borderId="53" xfId="7" applyFont="1" applyBorder="1" applyAlignment="1"/>
    <xf numFmtId="0" fontId="15" fillId="0" borderId="8" xfId="7" applyFont="1" applyBorder="1" applyAlignment="1"/>
    <xf numFmtId="0" fontId="15" fillId="0" borderId="9" xfId="7" applyFont="1" applyBorder="1" applyAlignment="1"/>
    <xf numFmtId="0" fontId="88" fillId="11" borderId="34" xfId="7" applyFont="1" applyFill="1" applyBorder="1" applyAlignment="1">
      <alignment horizontal="center"/>
    </xf>
    <xf numFmtId="0" fontId="83" fillId="11" borderId="37" xfId="7" applyFont="1" applyFill="1" applyBorder="1" applyAlignment="1">
      <alignment horizontal="center"/>
    </xf>
    <xf numFmtId="20" fontId="83" fillId="11" borderId="35" xfId="7" applyNumberFormat="1" applyFont="1" applyFill="1" applyBorder="1" applyAlignment="1">
      <alignment horizontal="center"/>
    </xf>
    <xf numFmtId="20" fontId="100" fillId="10" borderId="42" xfId="7" applyNumberFormat="1" applyFont="1" applyFill="1" applyBorder="1" applyAlignment="1">
      <alignment horizontal="center" vertical="center"/>
    </xf>
    <xf numFmtId="0" fontId="36" fillId="0" borderId="0" xfId="7" quotePrefix="1" applyFont="1" applyBorder="1" applyAlignment="1">
      <alignment horizontal="left"/>
    </xf>
    <xf numFmtId="0" fontId="20" fillId="0" borderId="0" xfId="7" applyFont="1" applyFill="1" applyAlignment="1">
      <alignment horizontal="left"/>
    </xf>
    <xf numFmtId="0" fontId="74" fillId="0" borderId="2" xfId="0" applyFont="1" applyBorder="1" applyAlignment="1">
      <alignment horizontal="center"/>
    </xf>
    <xf numFmtId="0" fontId="74" fillId="0" borderId="3" xfId="0" applyFont="1" applyBorder="1" applyAlignment="1">
      <alignment horizontal="center"/>
    </xf>
    <xf numFmtId="0" fontId="74" fillId="0" borderId="4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74" fillId="0" borderId="31" xfId="0" applyFont="1" applyBorder="1" applyAlignment="1">
      <alignment horizontal="center"/>
    </xf>
    <xf numFmtId="0" fontId="74" fillId="0" borderId="14" xfId="0" applyFont="1" applyBorder="1" applyAlignment="1">
      <alignment horizontal="center"/>
    </xf>
    <xf numFmtId="0" fontId="100" fillId="0" borderId="32" xfId="7" applyFont="1" applyBorder="1" applyAlignment="1">
      <alignment horizontal="center" vertical="center"/>
    </xf>
    <xf numFmtId="0" fontId="100" fillId="0" borderId="27" xfId="7" applyFont="1" applyBorder="1" applyAlignment="1">
      <alignment horizontal="center" vertical="center"/>
    </xf>
    <xf numFmtId="0" fontId="100" fillId="0" borderId="59" xfId="7" applyFont="1" applyBorder="1" applyAlignment="1">
      <alignment horizontal="center" vertical="center"/>
    </xf>
    <xf numFmtId="0" fontId="100" fillId="0" borderId="35" xfId="7" applyFont="1" applyBorder="1" applyAlignment="1">
      <alignment horizontal="center" vertical="center"/>
    </xf>
    <xf numFmtId="0" fontId="100" fillId="0" borderId="61" xfId="7" applyFont="1" applyBorder="1" applyAlignment="1">
      <alignment horizontal="center" vertical="center"/>
    </xf>
    <xf numFmtId="0" fontId="100" fillId="0" borderId="60" xfId="7" applyFont="1" applyBorder="1" applyAlignment="1">
      <alignment horizontal="center" vertical="center"/>
    </xf>
    <xf numFmtId="0" fontId="103" fillId="0" borderId="0" xfId="7" applyFont="1" applyBorder="1" applyAlignment="1">
      <alignment horizontal="center" vertical="center"/>
    </xf>
    <xf numFmtId="0" fontId="103" fillId="0" borderId="0" xfId="7" applyFont="1" applyAlignment="1">
      <alignment horizontal="center" vertical="center"/>
    </xf>
    <xf numFmtId="0" fontId="104" fillId="0" borderId="0" xfId="7" applyFont="1" applyAlignment="1">
      <alignment horizontal="center" vertical="center"/>
    </xf>
    <xf numFmtId="0" fontId="100" fillId="0" borderId="33" xfId="7" applyFont="1" applyBorder="1" applyAlignment="1">
      <alignment horizontal="center" vertical="center"/>
    </xf>
    <xf numFmtId="0" fontId="100" fillId="0" borderId="22" xfId="7" applyFont="1" applyBorder="1" applyAlignment="1">
      <alignment horizontal="center" vertical="center"/>
    </xf>
    <xf numFmtId="0" fontId="100" fillId="0" borderId="58" xfId="7" applyFont="1" applyBorder="1" applyAlignment="1">
      <alignment horizontal="center" vertical="center"/>
    </xf>
    <xf numFmtId="0" fontId="100" fillId="0" borderId="16" xfId="7" applyFont="1" applyBorder="1" applyAlignment="1">
      <alignment horizontal="center" vertical="center"/>
    </xf>
    <xf numFmtId="0" fontId="100" fillId="0" borderId="31" xfId="7" applyFont="1" applyBorder="1" applyAlignment="1">
      <alignment horizontal="center" vertical="center"/>
    </xf>
    <xf numFmtId="0" fontId="100" fillId="0" borderId="14" xfId="7" applyFont="1" applyBorder="1" applyAlignment="1">
      <alignment horizontal="center" vertical="center"/>
    </xf>
    <xf numFmtId="0" fontId="75" fillId="0" borderId="13" xfId="3" applyFont="1" applyFill="1" applyBorder="1" applyAlignment="1">
      <alignment horizontal="center" vertical="center"/>
    </xf>
    <xf numFmtId="0" fontId="75" fillId="0" borderId="13" xfId="7" applyFont="1" applyFill="1" applyBorder="1" applyAlignment="1">
      <alignment horizontal="center" vertical="center"/>
    </xf>
    <xf numFmtId="0" fontId="75" fillId="0" borderId="13" xfId="7" applyFont="1" applyBorder="1" applyAlignment="1">
      <alignment horizontal="center" vertical="center"/>
    </xf>
    <xf numFmtId="0" fontId="75" fillId="0" borderId="32" xfId="7" applyFont="1" applyBorder="1" applyAlignment="1">
      <alignment horizontal="center" vertical="center"/>
    </xf>
    <xf numFmtId="0" fontId="75" fillId="0" borderId="21" xfId="3" applyFont="1" applyFill="1" applyBorder="1" applyAlignment="1">
      <alignment horizontal="center" vertical="center"/>
    </xf>
    <xf numFmtId="0" fontId="75" fillId="0" borderId="21" xfId="7" applyFont="1" applyFill="1" applyBorder="1" applyAlignment="1">
      <alignment horizontal="center" vertical="center"/>
    </xf>
    <xf numFmtId="0" fontId="75" fillId="0" borderId="21" xfId="7" applyFont="1" applyBorder="1" applyAlignment="1">
      <alignment horizontal="center" vertical="center"/>
    </xf>
    <xf numFmtId="0" fontId="75" fillId="0" borderId="33" xfId="7" applyFont="1" applyBorder="1" applyAlignment="1">
      <alignment horizontal="center" vertical="center"/>
    </xf>
    <xf numFmtId="0" fontId="75" fillId="0" borderId="19" xfId="7" applyFont="1" applyBorder="1" applyAlignment="1">
      <alignment horizontal="center" vertical="center"/>
    </xf>
    <xf numFmtId="0" fontId="75" fillId="0" borderId="37" xfId="3" applyFont="1" applyFill="1" applyBorder="1" applyAlignment="1">
      <alignment horizontal="center" vertical="center"/>
    </xf>
    <xf numFmtId="0" fontId="75" fillId="0" borderId="37" xfId="7" applyFont="1" applyFill="1" applyBorder="1" applyAlignment="1">
      <alignment horizontal="center" vertical="center"/>
    </xf>
    <xf numFmtId="0" fontId="75" fillId="0" borderId="37" xfId="7" applyFont="1" applyBorder="1" applyAlignment="1">
      <alignment horizontal="center" vertical="center"/>
    </xf>
    <xf numFmtId="0" fontId="75" fillId="0" borderId="35" xfId="7" applyFont="1" applyBorder="1" applyAlignment="1">
      <alignment horizontal="center" vertical="center"/>
    </xf>
    <xf numFmtId="0" fontId="75" fillId="0" borderId="42" xfId="7" applyFont="1" applyBorder="1" applyAlignment="1">
      <alignment horizontal="center" vertical="center"/>
    </xf>
    <xf numFmtId="0" fontId="75" fillId="0" borderId="25" xfId="7" applyFont="1" applyBorder="1" applyAlignment="1">
      <alignment horizontal="center" vertical="center"/>
    </xf>
    <xf numFmtId="0" fontId="75" fillId="0" borderId="54" xfId="3" applyFont="1" applyFill="1" applyBorder="1" applyAlignment="1">
      <alignment horizontal="center" vertical="center"/>
    </xf>
    <xf numFmtId="0" fontId="75" fillId="0" borderId="54" xfId="7" applyFont="1" applyFill="1" applyBorder="1" applyAlignment="1">
      <alignment horizontal="center" vertical="center"/>
    </xf>
    <xf numFmtId="0" fontId="75" fillId="0" borderId="57" xfId="7" applyFont="1" applyBorder="1" applyAlignment="1">
      <alignment horizontal="center" vertical="center"/>
    </xf>
    <xf numFmtId="0" fontId="75" fillId="0" borderId="54" xfId="7" applyFont="1" applyBorder="1" applyAlignment="1">
      <alignment horizontal="center" vertical="center"/>
    </xf>
    <xf numFmtId="0" fontId="75" fillId="0" borderId="38" xfId="7" applyFont="1" applyBorder="1" applyAlignment="1">
      <alignment horizontal="center" vertical="center"/>
    </xf>
    <xf numFmtId="0" fontId="100" fillId="0" borderId="66" xfId="7" applyFont="1" applyBorder="1" applyAlignment="1">
      <alignment horizontal="center" vertical="center"/>
    </xf>
    <xf numFmtId="0" fontId="100" fillId="0" borderId="8" xfId="7" applyFont="1" applyBorder="1" applyAlignment="1">
      <alignment horizontal="center" vertical="center"/>
    </xf>
    <xf numFmtId="0" fontId="100" fillId="0" borderId="9" xfId="7" applyFont="1" applyBorder="1" applyAlignment="1">
      <alignment horizontal="center" vertical="center"/>
    </xf>
    <xf numFmtId="0" fontId="113" fillId="0" borderId="0" xfId="0" applyFont="1" applyFill="1" applyBorder="1" applyAlignment="1">
      <alignment horizontal="center" vertical="center"/>
    </xf>
    <xf numFmtId="0" fontId="105" fillId="0" borderId="0" xfId="0" applyFont="1" applyAlignment="1"/>
    <xf numFmtId="0" fontId="19" fillId="0" borderId="1" xfId="4" applyFont="1" applyBorder="1" applyAlignment="1">
      <alignment horizontal="center"/>
    </xf>
    <xf numFmtId="0" fontId="19" fillId="0" borderId="31" xfId="4" applyFont="1" applyBorder="1" applyAlignment="1">
      <alignment horizontal="center"/>
    </xf>
    <xf numFmtId="0" fontId="19" fillId="0" borderId="14" xfId="4" applyFont="1" applyBorder="1" applyAlignment="1">
      <alignment horizontal="center"/>
    </xf>
    <xf numFmtId="0" fontId="104" fillId="0" borderId="0" xfId="0" applyFont="1" applyAlignment="1">
      <alignment horizontal="center" vertical="center"/>
    </xf>
    <xf numFmtId="0" fontId="100" fillId="0" borderId="63" xfId="7" applyFont="1" applyBorder="1" applyAlignment="1">
      <alignment horizontal="center" vertical="center"/>
    </xf>
    <xf numFmtId="0" fontId="100" fillId="0" borderId="64" xfId="7" applyFont="1" applyBorder="1" applyAlignment="1">
      <alignment horizontal="center" vertical="center"/>
    </xf>
    <xf numFmtId="0" fontId="100" fillId="0" borderId="65" xfId="7" applyFont="1" applyBorder="1" applyAlignment="1">
      <alignment horizontal="center" vertical="center"/>
    </xf>
    <xf numFmtId="0" fontId="99" fillId="0" borderId="40" xfId="3" applyFont="1" applyFill="1" applyBorder="1" applyAlignment="1">
      <alignment horizontal="center" vertical="center"/>
    </xf>
    <xf numFmtId="0" fontId="99" fillId="0" borderId="40" xfId="7" applyFont="1" applyFill="1" applyBorder="1" applyAlignment="1">
      <alignment horizontal="center" vertical="center"/>
    </xf>
    <xf numFmtId="0" fontId="75" fillId="0" borderId="40" xfId="7" applyFont="1" applyBorder="1" applyAlignment="1">
      <alignment horizontal="center" vertical="center"/>
    </xf>
    <xf numFmtId="0" fontId="75" fillId="0" borderId="48" xfId="7" applyFont="1" applyBorder="1" applyAlignment="1">
      <alignment horizontal="center" vertical="center"/>
    </xf>
    <xf numFmtId="0" fontId="75" fillId="0" borderId="19" xfId="7" applyFont="1" applyFill="1" applyBorder="1" applyAlignment="1">
      <alignment horizontal="center" vertical="center"/>
    </xf>
    <xf numFmtId="0" fontId="75" fillId="0" borderId="42" xfId="7" applyFont="1" applyFill="1" applyBorder="1" applyAlignment="1">
      <alignment horizontal="center" vertical="center"/>
    </xf>
    <xf numFmtId="0" fontId="75" fillId="0" borderId="38" xfId="7" applyFont="1" applyFill="1" applyBorder="1" applyAlignment="1">
      <alignment horizontal="center" vertical="center"/>
    </xf>
    <xf numFmtId="0" fontId="75" fillId="0" borderId="40" xfId="7" applyFont="1" applyFill="1" applyBorder="1" applyAlignment="1">
      <alignment horizontal="center" vertical="center"/>
    </xf>
    <xf numFmtId="0" fontId="75" fillId="0" borderId="48" xfId="7" applyFont="1" applyFill="1" applyBorder="1" applyAlignment="1">
      <alignment horizontal="center" vertical="center"/>
    </xf>
    <xf numFmtId="0" fontId="75" fillId="0" borderId="36" xfId="7" applyFont="1" applyFill="1" applyBorder="1" applyAlignment="1">
      <alignment horizontal="center" vertical="center"/>
    </xf>
    <xf numFmtId="0" fontId="75" fillId="0" borderId="25" xfId="7" applyFont="1" applyFill="1" applyBorder="1" applyAlignment="1">
      <alignment horizontal="center" vertical="center"/>
    </xf>
    <xf numFmtId="0" fontId="76" fillId="0" borderId="2" xfId="0" applyFont="1" applyBorder="1" applyAlignment="1">
      <alignment horizontal="center"/>
    </xf>
    <xf numFmtId="0" fontId="76" fillId="0" borderId="3" xfId="0" applyFont="1" applyBorder="1" applyAlignment="1">
      <alignment horizontal="center"/>
    </xf>
    <xf numFmtId="0" fontId="76" fillId="0" borderId="4" xfId="0" applyFont="1" applyBorder="1" applyAlignment="1">
      <alignment horizontal="center"/>
    </xf>
    <xf numFmtId="0" fontId="76" fillId="0" borderId="1" xfId="0" applyFont="1" applyBorder="1" applyAlignment="1">
      <alignment horizontal="center"/>
    </xf>
    <xf numFmtId="0" fontId="76" fillId="0" borderId="31" xfId="0" applyFont="1" applyBorder="1" applyAlignment="1">
      <alignment horizontal="center"/>
    </xf>
    <xf numFmtId="0" fontId="76" fillId="0" borderId="14" xfId="0" applyFont="1" applyBorder="1" applyAlignment="1">
      <alignment horizontal="center"/>
    </xf>
    <xf numFmtId="0" fontId="91" fillId="0" borderId="0" xfId="7" applyFont="1" applyFill="1" applyBorder="1" applyAlignment="1">
      <alignment horizontal="center" vertical="center"/>
    </xf>
    <xf numFmtId="0" fontId="92" fillId="0" borderId="0" xfId="7" applyFont="1" applyAlignment="1"/>
    <xf numFmtId="0" fontId="68" fillId="0" borderId="0" xfId="7" applyFont="1" applyFill="1" applyBorder="1" applyAlignment="1">
      <alignment horizontal="center" vertical="center"/>
    </xf>
    <xf numFmtId="0" fontId="94" fillId="0" borderId="0" xfId="7" applyFont="1" applyAlignment="1">
      <alignment horizontal="center" vertical="center"/>
    </xf>
    <xf numFmtId="0" fontId="115" fillId="0" borderId="8" xfId="7" applyFont="1" applyBorder="1" applyAlignment="1">
      <alignment horizontal="center"/>
    </xf>
    <xf numFmtId="0" fontId="15" fillId="0" borderId="44" xfId="7" applyFont="1" applyBorder="1" applyAlignment="1">
      <alignment horizontal="center"/>
    </xf>
    <xf numFmtId="0" fontId="15" fillId="0" borderId="56" xfId="7" applyFont="1" applyBorder="1" applyAlignment="1">
      <alignment horizontal="center"/>
    </xf>
    <xf numFmtId="0" fontId="30" fillId="0" borderId="0" xfId="7" applyFont="1" applyBorder="1" applyAlignment="1">
      <alignment horizontal="center" vertical="center"/>
    </xf>
    <xf numFmtId="0" fontId="30" fillId="0" borderId="0" xfId="7" applyFont="1" applyAlignment="1">
      <alignment horizontal="center"/>
    </xf>
    <xf numFmtId="0" fontId="68" fillId="0" borderId="0" xfId="7" applyFont="1" applyAlignment="1">
      <alignment horizontal="center"/>
    </xf>
    <xf numFmtId="0" fontId="11" fillId="0" borderId="1" xfId="3" applyFont="1" applyBorder="1" applyAlignment="1">
      <alignment horizontal="center"/>
    </xf>
    <xf numFmtId="0" fontId="11" fillId="0" borderId="14" xfId="3" applyFont="1" applyBorder="1" applyAlignment="1">
      <alignment horizontal="center"/>
    </xf>
    <xf numFmtId="0" fontId="16" fillId="0" borderId="46" xfId="7" applyFont="1" applyFill="1" applyBorder="1" applyAlignment="1"/>
    <xf numFmtId="0" fontId="3" fillId="0" borderId="20" xfId="7" applyBorder="1" applyAlignment="1"/>
    <xf numFmtId="0" fontId="35" fillId="0" borderId="45" xfId="7" applyFont="1" applyFill="1" applyBorder="1" applyAlignment="1"/>
    <xf numFmtId="0" fontId="3" fillId="0" borderId="26" xfId="7" applyBorder="1" applyAlignment="1"/>
    <xf numFmtId="0" fontId="16" fillId="0" borderId="45" xfId="7" applyFont="1" applyFill="1" applyBorder="1" applyAlignment="1"/>
    <xf numFmtId="0" fontId="35" fillId="0" borderId="47" xfId="7" applyFont="1" applyFill="1" applyBorder="1" applyAlignment="1"/>
    <xf numFmtId="0" fontId="3" fillId="0" borderId="36" xfId="7" applyBorder="1" applyAlignment="1"/>
    <xf numFmtId="0" fontId="67" fillId="0" borderId="37" xfId="3" applyFont="1" applyFill="1" applyBorder="1" applyAlignment="1">
      <alignment horizontal="center"/>
    </xf>
    <xf numFmtId="0" fontId="67" fillId="0" borderId="37" xfId="7" applyFont="1" applyBorder="1" applyAlignment="1">
      <alignment horizontal="center"/>
    </xf>
    <xf numFmtId="0" fontId="67" fillId="0" borderId="42" xfId="7" applyFont="1" applyBorder="1" applyAlignment="1">
      <alignment horizontal="center"/>
    </xf>
    <xf numFmtId="0" fontId="67" fillId="0" borderId="21" xfId="3" applyFont="1" applyFill="1" applyBorder="1" applyAlignment="1">
      <alignment horizontal="center"/>
    </xf>
    <xf numFmtId="0" fontId="67" fillId="0" borderId="21" xfId="7" applyFont="1" applyBorder="1" applyAlignment="1">
      <alignment horizontal="center"/>
    </xf>
    <xf numFmtId="0" fontId="67" fillId="0" borderId="19" xfId="7" applyFont="1" applyBorder="1" applyAlignment="1">
      <alignment horizontal="center"/>
    </xf>
    <xf numFmtId="0" fontId="67" fillId="0" borderId="21" xfId="7" applyFont="1" applyFill="1" applyBorder="1" applyAlignment="1">
      <alignment horizontal="center"/>
    </xf>
    <xf numFmtId="0" fontId="67" fillId="0" borderId="54" xfId="3" applyFont="1" applyFill="1" applyBorder="1" applyAlignment="1">
      <alignment horizontal="center"/>
    </xf>
    <xf numFmtId="0" fontId="67" fillId="0" borderId="54" xfId="7" applyFont="1" applyFill="1" applyBorder="1" applyAlignment="1">
      <alignment horizontal="center"/>
    </xf>
    <xf numFmtId="0" fontId="67" fillId="0" borderId="54" xfId="7" applyFont="1" applyBorder="1" applyAlignment="1">
      <alignment horizontal="center"/>
    </xf>
    <xf numFmtId="0" fontId="67" fillId="0" borderId="37" xfId="7" applyFont="1" applyFill="1" applyBorder="1" applyAlignment="1">
      <alignment horizontal="center"/>
    </xf>
    <xf numFmtId="0" fontId="67" fillId="0" borderId="33" xfId="7" applyFont="1" applyBorder="1" applyAlignment="1">
      <alignment horizontal="center"/>
    </xf>
    <xf numFmtId="0" fontId="31" fillId="0" borderId="22" xfId="7" applyFont="1" applyBorder="1" applyAlignment="1">
      <alignment horizontal="center"/>
    </xf>
    <xf numFmtId="0" fontId="67" fillId="0" borderId="58" xfId="7" applyFont="1" applyBorder="1" applyAlignment="1">
      <alignment horizontal="center"/>
    </xf>
    <xf numFmtId="0" fontId="67" fillId="0" borderId="40" xfId="3" applyFont="1" applyFill="1" applyBorder="1" applyAlignment="1">
      <alignment horizontal="center"/>
    </xf>
    <xf numFmtId="0" fontId="67" fillId="0" borderId="40" xfId="7" applyFont="1" applyFill="1" applyBorder="1" applyAlignment="1">
      <alignment horizontal="center"/>
    </xf>
    <xf numFmtId="0" fontId="67" fillId="0" borderId="40" xfId="7" applyFont="1" applyBorder="1" applyAlignment="1">
      <alignment horizontal="center"/>
    </xf>
    <xf numFmtId="0" fontId="67" fillId="0" borderId="41" xfId="7" applyFont="1" applyBorder="1" applyAlignment="1">
      <alignment horizontal="center"/>
    </xf>
    <xf numFmtId="0" fontId="67" fillId="0" borderId="35" xfId="7" applyFont="1" applyFill="1" applyBorder="1" applyAlignment="1">
      <alignment horizontal="center"/>
    </xf>
    <xf numFmtId="0" fontId="31" fillId="0" borderId="61" xfId="7" applyFont="1" applyBorder="1" applyAlignment="1">
      <alignment horizontal="center"/>
    </xf>
    <xf numFmtId="0" fontId="31" fillId="0" borderId="36" xfId="7" applyFont="1" applyBorder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93" fillId="0" borderId="0" xfId="0" applyFont="1" applyAlignment="1"/>
    <xf numFmtId="0" fontId="68" fillId="0" borderId="0" xfId="0" applyFont="1" applyFill="1" applyBorder="1" applyAlignment="1">
      <alignment horizontal="center" vertical="center"/>
    </xf>
    <xf numFmtId="0" fontId="94" fillId="0" borderId="0" xfId="0" applyFont="1" applyAlignment="1"/>
    <xf numFmtId="0" fontId="57" fillId="0" borderId="2" xfId="0" applyFont="1" applyBorder="1" applyAlignment="1">
      <alignment horizontal="center" vertical="center" wrapText="1"/>
    </xf>
    <xf numFmtId="0" fontId="57" fillId="0" borderId="3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57" fillId="0" borderId="8" xfId="0" applyFont="1" applyBorder="1" applyAlignment="1">
      <alignment horizontal="center" vertical="center" wrapText="1"/>
    </xf>
    <xf numFmtId="0" fontId="57" fillId="0" borderId="9" xfId="0" applyFont="1" applyBorder="1" applyAlignment="1">
      <alignment horizontal="center" vertical="center" wrapText="1"/>
    </xf>
    <xf numFmtId="0" fontId="34" fillId="0" borderId="37" xfId="3" applyFont="1" applyFill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5" fillId="0" borderId="46" xfId="7" applyFont="1" applyFill="1" applyBorder="1" applyAlignment="1"/>
    <xf numFmtId="0" fontId="3" fillId="0" borderId="20" xfId="7" applyFont="1" applyBorder="1" applyAlignment="1"/>
    <xf numFmtId="0" fontId="5" fillId="0" borderId="45" xfId="7" applyFont="1" applyFill="1" applyBorder="1" applyAlignment="1"/>
    <xf numFmtId="0" fontId="3" fillId="0" borderId="26" xfId="7" applyFont="1" applyBorder="1" applyAlignment="1"/>
    <xf numFmtId="0" fontId="5" fillId="0" borderId="47" xfId="7" applyFont="1" applyFill="1" applyBorder="1" applyAlignment="1"/>
    <xf numFmtId="0" fontId="3" fillId="0" borderId="36" xfId="7" applyFont="1" applyBorder="1" applyAlignment="1"/>
    <xf numFmtId="0" fontId="68" fillId="0" borderId="0" xfId="0" applyFont="1" applyAlignment="1">
      <alignment horizontal="center"/>
    </xf>
    <xf numFmtId="0" fontId="34" fillId="0" borderId="21" xfId="3" applyFont="1" applyFill="1" applyBorder="1" applyAlignment="1">
      <alignment horizontal="center"/>
    </xf>
    <xf numFmtId="0" fontId="34" fillId="0" borderId="21" xfId="7" applyFont="1" applyBorder="1" applyAlignment="1">
      <alignment horizontal="center"/>
    </xf>
    <xf numFmtId="0" fontId="34" fillId="0" borderId="19" xfId="7" applyFont="1" applyBorder="1" applyAlignment="1">
      <alignment horizontal="center"/>
    </xf>
    <xf numFmtId="0" fontId="34" fillId="9" borderId="37" xfId="7" applyFont="1" applyFill="1" applyBorder="1" applyAlignment="1">
      <alignment horizontal="center"/>
    </xf>
    <xf numFmtId="0" fontId="34" fillId="9" borderId="42" xfId="7" applyFont="1" applyFill="1" applyBorder="1" applyAlignment="1">
      <alignment horizontal="center"/>
    </xf>
    <xf numFmtId="0" fontId="34" fillId="0" borderId="37" xfId="7" applyFont="1" applyFill="1" applyBorder="1" applyAlignment="1">
      <alignment horizontal="center"/>
    </xf>
    <xf numFmtId="0" fontId="34" fillId="0" borderId="21" xfId="7" applyFont="1" applyFill="1" applyBorder="1" applyAlignment="1">
      <alignment horizontal="center"/>
    </xf>
    <xf numFmtId="0" fontId="34" fillId="0" borderId="37" xfId="7" applyFont="1" applyBorder="1" applyAlignment="1">
      <alignment horizontal="center"/>
    </xf>
    <xf numFmtId="0" fontId="34" fillId="0" borderId="42" xfId="7" applyFont="1" applyBorder="1" applyAlignment="1">
      <alignment horizontal="center"/>
    </xf>
    <xf numFmtId="0" fontId="34" fillId="0" borderId="35" xfId="7" applyFont="1" applyFill="1" applyBorder="1" applyAlignment="1">
      <alignment horizontal="center"/>
    </xf>
    <xf numFmtId="0" fontId="12" fillId="0" borderId="61" xfId="7" applyFont="1" applyBorder="1" applyAlignment="1">
      <alignment horizontal="center"/>
    </xf>
    <xf numFmtId="0" fontId="12" fillId="0" borderId="36" xfId="7" applyFont="1" applyBorder="1" applyAlignment="1">
      <alignment horizontal="center"/>
    </xf>
    <xf numFmtId="0" fontId="34" fillId="9" borderId="33" xfId="7" applyFont="1" applyFill="1" applyBorder="1" applyAlignment="1">
      <alignment horizontal="center"/>
    </xf>
    <xf numFmtId="0" fontId="12" fillId="9" borderId="22" xfId="7" applyFont="1" applyFill="1" applyBorder="1" applyAlignment="1">
      <alignment horizontal="center"/>
    </xf>
    <xf numFmtId="0" fontId="34" fillId="9" borderId="58" xfId="7" applyFont="1" applyFill="1" applyBorder="1" applyAlignment="1">
      <alignment horizontal="center"/>
    </xf>
    <xf numFmtId="0" fontId="34" fillId="0" borderId="13" xfId="3" applyFont="1" applyFill="1" applyBorder="1" applyAlignment="1">
      <alignment horizontal="center"/>
    </xf>
    <xf numFmtId="0" fontId="34" fillId="0" borderId="13" xfId="7" applyFont="1" applyFill="1" applyBorder="1" applyAlignment="1">
      <alignment horizontal="center"/>
    </xf>
    <xf numFmtId="0" fontId="34" fillId="9" borderId="13" xfId="7" applyFont="1" applyFill="1" applyBorder="1" applyAlignment="1">
      <alignment horizontal="center"/>
    </xf>
    <xf numFmtId="0" fontId="15" fillId="0" borderId="16" xfId="7" applyFont="1" applyBorder="1" applyAlignment="1">
      <alignment horizontal="center"/>
    </xf>
    <xf numFmtId="0" fontId="15" fillId="0" borderId="31" xfId="7" applyFont="1" applyBorder="1" applyAlignment="1">
      <alignment horizontal="center"/>
    </xf>
    <xf numFmtId="0" fontId="15" fillId="0" borderId="14" xfId="7" applyFont="1" applyBorder="1" applyAlignment="1">
      <alignment horizontal="center"/>
    </xf>
    <xf numFmtId="0" fontId="18" fillId="0" borderId="24" xfId="7" applyFont="1" applyFill="1" applyBorder="1" applyAlignment="1"/>
    <xf numFmtId="0" fontId="48" fillId="0" borderId="25" xfId="7" applyFont="1" applyBorder="1" applyAlignment="1"/>
    <xf numFmtId="0" fontId="34" fillId="0" borderId="19" xfId="7" applyFont="1" applyFill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11" fillId="0" borderId="4" xfId="3" applyFont="1" applyBorder="1" applyAlignment="1">
      <alignment horizontal="center"/>
    </xf>
    <xf numFmtId="0" fontId="18" fillId="0" borderId="18" xfId="7" applyFont="1" applyFill="1" applyBorder="1" applyAlignment="1"/>
    <xf numFmtId="0" fontId="48" fillId="0" borderId="19" xfId="7" applyFont="1" applyFill="1" applyBorder="1" applyAlignment="1"/>
    <xf numFmtId="0" fontId="18" fillId="0" borderId="34" xfId="7" applyFont="1" applyFill="1" applyBorder="1" applyAlignment="1"/>
    <xf numFmtId="0" fontId="48" fillId="0" borderId="42" xfId="7" applyFont="1" applyBorder="1" applyAlignment="1"/>
    <xf numFmtId="0" fontId="34" fillId="0" borderId="42" xfId="7" applyFont="1" applyFill="1" applyBorder="1" applyAlignment="1">
      <alignment horizontal="center"/>
    </xf>
    <xf numFmtId="0" fontId="34" fillId="0" borderId="13" xfId="7" applyFont="1" applyBorder="1" applyAlignment="1">
      <alignment horizontal="center"/>
    </xf>
    <xf numFmtId="0" fontId="34" fillId="0" borderId="25" xfId="7" applyFont="1" applyBorder="1" applyAlignment="1">
      <alignment horizontal="center"/>
    </xf>
    <xf numFmtId="0" fontId="12" fillId="0" borderId="13" xfId="7" applyFont="1" applyBorder="1" applyAlignment="1">
      <alignment horizontal="center"/>
    </xf>
    <xf numFmtId="0" fontId="34" fillId="0" borderId="25" xfId="7" applyFont="1" applyFill="1" applyBorder="1" applyAlignment="1">
      <alignment horizontal="center"/>
    </xf>
    <xf numFmtId="0" fontId="34" fillId="0" borderId="54" xfId="3" applyFont="1" applyFill="1" applyBorder="1" applyAlignment="1">
      <alignment horizontal="center"/>
    </xf>
    <xf numFmtId="0" fontId="34" fillId="0" borderId="54" xfId="7" applyFont="1" applyFill="1" applyBorder="1" applyAlignment="1">
      <alignment horizontal="center"/>
    </xf>
    <xf numFmtId="0" fontId="34" fillId="0" borderId="54" xfId="7" applyFont="1" applyBorder="1" applyAlignment="1">
      <alignment horizontal="center"/>
    </xf>
    <xf numFmtId="0" fontId="34" fillId="0" borderId="38" xfId="7" applyFont="1" applyBorder="1" applyAlignment="1">
      <alignment horizontal="center"/>
    </xf>
    <xf numFmtId="0" fontId="34" fillId="0" borderId="38" xfId="7" applyFont="1" applyFill="1" applyBorder="1" applyAlignment="1">
      <alignment horizontal="center"/>
    </xf>
    <xf numFmtId="0" fontId="12" fillId="0" borderId="21" xfId="7" applyFont="1" applyFill="1" applyBorder="1" applyAlignment="1">
      <alignment horizontal="center"/>
    </xf>
    <xf numFmtId="0" fontId="12" fillId="0" borderId="13" xfId="7" applyFont="1" applyFill="1" applyBorder="1" applyAlignment="1">
      <alignment horizontal="center"/>
    </xf>
    <xf numFmtId="0" fontId="34" fillId="0" borderId="36" xfId="7" applyFont="1" applyBorder="1" applyAlignment="1">
      <alignment horizontal="center"/>
    </xf>
    <xf numFmtId="0" fontId="55" fillId="0" borderId="0" xfId="7" applyFont="1" applyBorder="1" applyAlignment="1">
      <alignment horizontal="center"/>
    </xf>
    <xf numFmtId="0" fontId="2" fillId="0" borderId="0" xfId="7" applyFont="1" applyBorder="1" applyAlignment="1">
      <alignment horizontal="center" vertical="center"/>
    </xf>
    <xf numFmtId="0" fontId="68" fillId="0" borderId="0" xfId="7" applyFont="1" applyBorder="1" applyAlignment="1">
      <alignment horizontal="center" vertical="center"/>
    </xf>
  </cellXfs>
  <cellStyles count="9">
    <cellStyle name="Hyperlink" xfId="1" builtinId="8"/>
    <cellStyle name="Normal" xfId="0" builtinId="0"/>
    <cellStyle name="Normal 2" xfId="2"/>
    <cellStyle name="Normal 2 2" xfId="7"/>
    <cellStyle name="Normal 3" xfId="3"/>
    <cellStyle name="Normal 4" xfId="4"/>
    <cellStyle name="Normal 5" xfId="5"/>
    <cellStyle name="Normal 6" xfId="6"/>
    <cellStyle name="Normal 7" xfId="8"/>
  </cellStyles>
  <dxfs count="0"/>
  <tableStyles count="0" defaultTableStyle="TableStyleMedium2" defaultPivotStyle="PivotStyleLight16"/>
  <colors>
    <mruColors>
      <color rgb="FFFF66FF"/>
      <color rgb="FF66FFFF"/>
      <color rgb="FFFF9900"/>
      <color rgb="FF3366FF"/>
      <color rgb="FF0000FF"/>
      <color rgb="FFCC00CC"/>
      <color rgb="FF00FF00"/>
      <color rgb="FF954ECA"/>
      <color rgb="FF66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560070</xdr:colOff>
      <xdr:row>0</xdr:row>
      <xdr:rowOff>266700</xdr:rowOff>
    </xdr:from>
    <xdr:to>
      <xdr:col>6</xdr:col>
      <xdr:colOff>560070</xdr:colOff>
      <xdr:row>6</xdr:row>
      <xdr:rowOff>157843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2110" y="266700"/>
          <a:ext cx="0" cy="212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35719</xdr:colOff>
      <xdr:row>0</xdr:row>
      <xdr:rowOff>59534</xdr:rowOff>
    </xdr:from>
    <xdr:to>
      <xdr:col>1</xdr:col>
      <xdr:colOff>1250156</xdr:colOff>
      <xdr:row>2</xdr:row>
      <xdr:rowOff>357188</xdr:rowOff>
    </xdr:to>
    <xdr:pic>
      <xdr:nvPicPr>
        <xdr:cNvPr id="3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719" y="59534"/>
          <a:ext cx="1797843" cy="10596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209550</xdr:colOff>
      <xdr:row>5</xdr:row>
      <xdr:rowOff>253965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728210" cy="2357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81645</xdr:colOff>
      <xdr:row>0</xdr:row>
      <xdr:rowOff>54430</xdr:rowOff>
    </xdr:from>
    <xdr:to>
      <xdr:col>1</xdr:col>
      <xdr:colOff>1577751</xdr:colOff>
      <xdr:row>2</xdr:row>
      <xdr:rowOff>294130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645" y="54430"/>
          <a:ext cx="1791381" cy="86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</xdr:col>
      <xdr:colOff>206828</xdr:colOff>
      <xdr:row>0</xdr:row>
      <xdr:rowOff>70760</xdr:rowOff>
    </xdr:from>
    <xdr:to>
      <xdr:col>29</xdr:col>
      <xdr:colOff>2002291</xdr:colOff>
      <xdr:row>2</xdr:row>
      <xdr:rowOff>310460</xdr:rowOff>
    </xdr:to>
    <xdr:pic>
      <xdr:nvPicPr>
        <xdr:cNvPr id="3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457103" y="70760"/>
          <a:ext cx="1795463" cy="86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560070</xdr:colOff>
      <xdr:row>0</xdr:row>
      <xdr:rowOff>266700</xdr:rowOff>
    </xdr:from>
    <xdr:to>
      <xdr:col>6</xdr:col>
      <xdr:colOff>560070</xdr:colOff>
      <xdr:row>7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2110" y="266700"/>
          <a:ext cx="0" cy="212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66675</xdr:rowOff>
    </xdr:from>
    <xdr:to>
      <xdr:col>2</xdr:col>
      <xdr:colOff>0</xdr:colOff>
      <xdr:row>3</xdr:row>
      <xdr:rowOff>3616</xdr:rowOff>
    </xdr:to>
    <xdr:pic>
      <xdr:nvPicPr>
        <xdr:cNvPr id="4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6675"/>
          <a:ext cx="1800225" cy="879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81645</xdr:colOff>
      <xdr:row>0</xdr:row>
      <xdr:rowOff>54430</xdr:rowOff>
    </xdr:from>
    <xdr:to>
      <xdr:col>1</xdr:col>
      <xdr:colOff>1577751</xdr:colOff>
      <xdr:row>2</xdr:row>
      <xdr:rowOff>294130</xdr:rowOff>
    </xdr:to>
    <xdr:pic>
      <xdr:nvPicPr>
        <xdr:cNvPr id="6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645" y="54430"/>
          <a:ext cx="1795463" cy="865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</xdr:col>
      <xdr:colOff>206828</xdr:colOff>
      <xdr:row>0</xdr:row>
      <xdr:rowOff>70760</xdr:rowOff>
    </xdr:from>
    <xdr:to>
      <xdr:col>29</xdr:col>
      <xdr:colOff>2002291</xdr:colOff>
      <xdr:row>2</xdr:row>
      <xdr:rowOff>310460</xdr:rowOff>
    </xdr:to>
    <xdr:pic>
      <xdr:nvPicPr>
        <xdr:cNvPr id="7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85828" y="70760"/>
          <a:ext cx="1795463" cy="865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560070</xdr:colOff>
      <xdr:row>0</xdr:row>
      <xdr:rowOff>266700</xdr:rowOff>
    </xdr:from>
    <xdr:to>
      <xdr:col>6</xdr:col>
      <xdr:colOff>560070</xdr:colOff>
      <xdr:row>6</xdr:row>
      <xdr:rowOff>37570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2110" y="266700"/>
          <a:ext cx="0" cy="212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79375</xdr:colOff>
      <xdr:row>0</xdr:row>
      <xdr:rowOff>63500</xdr:rowOff>
    </xdr:from>
    <xdr:to>
      <xdr:col>2</xdr:col>
      <xdr:colOff>92411</xdr:colOff>
      <xdr:row>2</xdr:row>
      <xdr:rowOff>333375</xdr:rowOff>
    </xdr:to>
    <xdr:pic>
      <xdr:nvPicPr>
        <xdr:cNvPr id="8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375" y="63500"/>
          <a:ext cx="2140286" cy="1031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15877</xdr:colOff>
      <xdr:row>0</xdr:row>
      <xdr:rowOff>0</xdr:rowOff>
    </xdr:from>
    <xdr:to>
      <xdr:col>1</xdr:col>
      <xdr:colOff>3771900</xdr:colOff>
      <xdr:row>3</xdr:row>
      <xdr:rowOff>371611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77" y="0"/>
          <a:ext cx="4194173" cy="2086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569595</xdr:colOff>
      <xdr:row>0</xdr:row>
      <xdr:rowOff>342900</xdr:rowOff>
    </xdr:from>
    <xdr:to>
      <xdr:col>7</xdr:col>
      <xdr:colOff>569595</xdr:colOff>
      <xdr:row>26</xdr:row>
      <xdr:rowOff>146685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342900"/>
          <a:ext cx="0" cy="6499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838200</xdr:colOff>
      <xdr:row>3</xdr:row>
      <xdr:rowOff>71955</xdr:rowOff>
    </xdr:to>
    <xdr:pic>
      <xdr:nvPicPr>
        <xdr:cNvPr id="4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087880" cy="1443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547</xdr:colOff>
      <xdr:row>4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75331" cy="137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20781</xdr:colOff>
      <xdr:row>0</xdr:row>
      <xdr:rowOff>72738</xdr:rowOff>
    </xdr:from>
    <xdr:to>
      <xdr:col>2</xdr:col>
      <xdr:colOff>822613</xdr:colOff>
      <xdr:row>3</xdr:row>
      <xdr:rowOff>135397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81" y="72738"/>
          <a:ext cx="2287732" cy="138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560070</xdr:colOff>
      <xdr:row>0</xdr:row>
      <xdr:rowOff>266700</xdr:rowOff>
    </xdr:from>
    <xdr:to>
      <xdr:col>7</xdr:col>
      <xdr:colOff>560070</xdr:colOff>
      <xdr:row>7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2110" y="266700"/>
          <a:ext cx="0" cy="212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66675</xdr:rowOff>
    </xdr:from>
    <xdr:to>
      <xdr:col>2</xdr:col>
      <xdr:colOff>857250</xdr:colOff>
      <xdr:row>3</xdr:row>
      <xdr:rowOff>138630</xdr:rowOff>
    </xdr:to>
    <xdr:pic>
      <xdr:nvPicPr>
        <xdr:cNvPr id="3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6675"/>
          <a:ext cx="2106930" cy="1443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queryTables/queryTable1.xml><?xml version="1.0" encoding="utf-8"?>
<queryTable xmlns="http://schemas.openxmlformats.org/spreadsheetml/2006/main" name="formdata(9)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ormdata(9)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naude@macrobert.co.za" TargetMode="External"/><Relationship Id="rId7" Type="http://schemas.openxmlformats.org/officeDocument/2006/relationships/queryTable" Target="../queryTables/queryTable1.xml"/><Relationship Id="rId2" Type="http://schemas.openxmlformats.org/officeDocument/2006/relationships/hyperlink" Target="mailto:ronelducci@gmail.com" TargetMode="External"/><Relationship Id="rId1" Type="http://schemas.openxmlformats.org/officeDocument/2006/relationships/hyperlink" Target="mailto:linda@specstores.co.za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uanita.stander@lithahealthcare.co.za" TargetMode="External"/><Relationship Id="rId4" Type="http://schemas.openxmlformats.org/officeDocument/2006/relationships/hyperlink" Target="mailto:mia@bdms.co.za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25"/>
  <sheetViews>
    <sheetView zoomScaleNormal="100" workbookViewId="0">
      <selection sqref="A1:G1"/>
    </sheetView>
  </sheetViews>
  <sheetFormatPr defaultColWidth="9.140625" defaultRowHeight="18" x14ac:dyDescent="0.25"/>
  <cols>
    <col min="1" max="1" width="4.140625" style="465" bestFit="1" customWidth="1"/>
    <col min="2" max="2" width="13.7109375" style="465" bestFit="1" customWidth="1"/>
    <col min="3" max="3" width="16.140625" style="465" bestFit="1" customWidth="1"/>
    <col min="4" max="4" width="19.7109375" style="466" bestFit="1" customWidth="1"/>
    <col min="5" max="5" width="36" style="466" bestFit="1" customWidth="1"/>
    <col min="6" max="6" width="15.85546875" style="466" bestFit="1" customWidth="1"/>
    <col min="7" max="7" width="21" style="466" bestFit="1" customWidth="1"/>
    <col min="8" max="8" width="56.85546875" style="465" bestFit="1" customWidth="1"/>
    <col min="9" max="9" width="16.28515625" style="465" bestFit="1" customWidth="1"/>
    <col min="10" max="10" width="10.140625" style="465" bestFit="1" customWidth="1"/>
    <col min="11" max="11" width="16.85546875" style="465" bestFit="1" customWidth="1"/>
    <col min="12" max="12" width="6.5703125" style="465" bestFit="1" customWidth="1"/>
    <col min="13" max="16384" width="9.140625" style="465"/>
  </cols>
  <sheetData>
    <row r="1" spans="1:7" s="475" customFormat="1" ht="19.5" thickBot="1" x14ac:dyDescent="0.35">
      <c r="A1" s="1011" t="s">
        <v>99</v>
      </c>
      <c r="B1" s="1012"/>
      <c r="C1" s="1012"/>
      <c r="D1" s="1012"/>
      <c r="E1" s="1012"/>
      <c r="F1" s="1012"/>
      <c r="G1" s="1013"/>
    </row>
    <row r="2" spans="1:7" s="475" customFormat="1" ht="19.5" thickBot="1" x14ac:dyDescent="0.35">
      <c r="A2" s="452" t="s">
        <v>167</v>
      </c>
      <c r="B2" s="453" t="s">
        <v>168</v>
      </c>
      <c r="C2" s="453" t="s">
        <v>1</v>
      </c>
      <c r="D2" s="453" t="s">
        <v>169</v>
      </c>
      <c r="E2" s="453" t="s">
        <v>172</v>
      </c>
      <c r="F2" s="453" t="s">
        <v>170</v>
      </c>
      <c r="G2" s="454" t="s">
        <v>171</v>
      </c>
    </row>
    <row r="3" spans="1:7" x14ac:dyDescent="0.25">
      <c r="A3" s="455">
        <v>1</v>
      </c>
      <c r="B3" s="456" t="s">
        <v>21</v>
      </c>
      <c r="C3" s="456" t="s">
        <v>22</v>
      </c>
      <c r="D3" s="456" t="s">
        <v>100</v>
      </c>
      <c r="E3" s="456" t="s">
        <v>101</v>
      </c>
      <c r="F3" s="456" t="s">
        <v>106</v>
      </c>
      <c r="G3" s="457">
        <v>837771713</v>
      </c>
    </row>
    <row r="4" spans="1:7" x14ac:dyDescent="0.25">
      <c r="A4" s="458">
        <v>2</v>
      </c>
      <c r="B4" s="459" t="s">
        <v>87</v>
      </c>
      <c r="C4" s="459" t="s">
        <v>88</v>
      </c>
      <c r="D4" s="459" t="s">
        <v>100</v>
      </c>
      <c r="E4" s="459" t="s">
        <v>32</v>
      </c>
      <c r="F4" s="459" t="s">
        <v>107</v>
      </c>
      <c r="G4" s="460">
        <v>714804606</v>
      </c>
    </row>
    <row r="5" spans="1:7" x14ac:dyDescent="0.25">
      <c r="A5" s="458">
        <v>3</v>
      </c>
      <c r="B5" s="459" t="s">
        <v>25</v>
      </c>
      <c r="C5" s="459" t="s">
        <v>26</v>
      </c>
      <c r="D5" s="459" t="s">
        <v>100</v>
      </c>
      <c r="E5" s="459" t="s">
        <v>23</v>
      </c>
      <c r="F5" s="459" t="s">
        <v>27</v>
      </c>
      <c r="G5" s="460">
        <v>832737434</v>
      </c>
    </row>
    <row r="6" spans="1:7" x14ac:dyDescent="0.25">
      <c r="A6" s="458">
        <v>4</v>
      </c>
      <c r="B6" s="459" t="s">
        <v>182</v>
      </c>
      <c r="C6" s="459" t="s">
        <v>24</v>
      </c>
      <c r="D6" s="459" t="s">
        <v>100</v>
      </c>
      <c r="E6" s="459" t="s">
        <v>23</v>
      </c>
      <c r="F6" s="459" t="s">
        <v>108</v>
      </c>
      <c r="G6" s="460">
        <v>833818012</v>
      </c>
    </row>
    <row r="7" spans="1:7" x14ac:dyDescent="0.25">
      <c r="A7" s="458">
        <v>5</v>
      </c>
      <c r="B7" s="459" t="s">
        <v>89</v>
      </c>
      <c r="C7" s="459" t="s">
        <v>90</v>
      </c>
      <c r="D7" s="459" t="s">
        <v>100</v>
      </c>
      <c r="E7" s="459" t="s">
        <v>102</v>
      </c>
      <c r="F7" s="459" t="s">
        <v>109</v>
      </c>
      <c r="G7" s="460">
        <v>824641729</v>
      </c>
    </row>
    <row r="8" spans="1:7" x14ac:dyDescent="0.25">
      <c r="A8" s="458">
        <v>6</v>
      </c>
      <c r="B8" s="459" t="s">
        <v>91</v>
      </c>
      <c r="C8" s="459" t="s">
        <v>92</v>
      </c>
      <c r="D8" s="459" t="s">
        <v>100</v>
      </c>
      <c r="E8" s="459" t="s">
        <v>23</v>
      </c>
      <c r="F8" s="459" t="s">
        <v>110</v>
      </c>
      <c r="G8" s="460">
        <v>832537847</v>
      </c>
    </row>
    <row r="9" spans="1:7" x14ac:dyDescent="0.25">
      <c r="A9" s="458">
        <v>7</v>
      </c>
      <c r="B9" s="459" t="s">
        <v>93</v>
      </c>
      <c r="C9" s="459" t="s">
        <v>94</v>
      </c>
      <c r="D9" s="459" t="s">
        <v>100</v>
      </c>
      <c r="E9" s="459" t="s">
        <v>60</v>
      </c>
      <c r="F9" s="459" t="s">
        <v>111</v>
      </c>
      <c r="G9" s="460">
        <v>837874715</v>
      </c>
    </row>
    <row r="10" spans="1:7" x14ac:dyDescent="0.25">
      <c r="A10" s="458">
        <v>8</v>
      </c>
      <c r="B10" s="459" t="s">
        <v>180</v>
      </c>
      <c r="C10" s="459" t="s">
        <v>181</v>
      </c>
      <c r="D10" s="459" t="s">
        <v>103</v>
      </c>
      <c r="E10" s="459" t="s">
        <v>104</v>
      </c>
      <c r="F10" s="459" t="s">
        <v>112</v>
      </c>
      <c r="G10" s="461">
        <v>26772469556</v>
      </c>
    </row>
    <row r="11" spans="1:7" x14ac:dyDescent="0.25">
      <c r="A11" s="458">
        <v>9</v>
      </c>
      <c r="B11" s="459" t="s">
        <v>62</v>
      </c>
      <c r="C11" s="459" t="s">
        <v>38</v>
      </c>
      <c r="D11" s="459" t="s">
        <v>103</v>
      </c>
      <c r="E11" s="459" t="s">
        <v>105</v>
      </c>
      <c r="F11" s="459" t="s">
        <v>113</v>
      </c>
      <c r="G11" s="460">
        <v>832679340</v>
      </c>
    </row>
    <row r="12" spans="1:7" x14ac:dyDescent="0.25">
      <c r="A12" s="458">
        <v>10</v>
      </c>
      <c r="B12" s="459" t="s">
        <v>95</v>
      </c>
      <c r="C12" s="459" t="s">
        <v>96</v>
      </c>
      <c r="D12" s="459" t="s">
        <v>100</v>
      </c>
      <c r="E12" s="459" t="s">
        <v>59</v>
      </c>
      <c r="F12" s="459" t="s">
        <v>114</v>
      </c>
      <c r="G12" s="460">
        <v>824694004</v>
      </c>
    </row>
    <row r="13" spans="1:7" ht="18.75" thickBot="1" x14ac:dyDescent="0.3">
      <c r="A13" s="462">
        <v>11</v>
      </c>
      <c r="B13" s="463" t="s">
        <v>97</v>
      </c>
      <c r="C13" s="463" t="s">
        <v>98</v>
      </c>
      <c r="D13" s="463" t="s">
        <v>100</v>
      </c>
      <c r="E13" s="463" t="s">
        <v>59</v>
      </c>
      <c r="F13" s="463" t="s">
        <v>115</v>
      </c>
      <c r="G13" s="464">
        <v>836350476</v>
      </c>
    </row>
    <row r="14" spans="1:7" ht="18.75" thickBot="1" x14ac:dyDescent="0.3"/>
    <row r="15" spans="1:7" s="475" customFormat="1" ht="19.5" thickBot="1" x14ac:dyDescent="0.35">
      <c r="A15" s="1014" t="s">
        <v>116</v>
      </c>
      <c r="B15" s="1015"/>
      <c r="C15" s="1015"/>
      <c r="D15" s="1015"/>
      <c r="E15" s="1015"/>
      <c r="F15" s="1015"/>
      <c r="G15" s="1016"/>
    </row>
    <row r="16" spans="1:7" s="475" customFormat="1" ht="19.5" thickBot="1" x14ac:dyDescent="0.35">
      <c r="A16" s="467" t="s">
        <v>167</v>
      </c>
      <c r="B16" s="468" t="s">
        <v>168</v>
      </c>
      <c r="C16" s="468" t="s">
        <v>1</v>
      </c>
      <c r="D16" s="468" t="s">
        <v>169</v>
      </c>
      <c r="E16" s="468" t="s">
        <v>172</v>
      </c>
      <c r="F16" s="468" t="s">
        <v>170</v>
      </c>
      <c r="G16" s="469" t="s">
        <v>171</v>
      </c>
    </row>
    <row r="17" spans="1:7" x14ac:dyDescent="0.25">
      <c r="A17" s="470">
        <v>1</v>
      </c>
      <c r="B17" s="471" t="s">
        <v>39</v>
      </c>
      <c r="C17" s="471" t="s">
        <v>40</v>
      </c>
      <c r="D17" s="471" t="s">
        <v>100</v>
      </c>
      <c r="E17" s="471" t="s">
        <v>61</v>
      </c>
      <c r="F17" s="471" t="s">
        <v>41</v>
      </c>
      <c r="G17" s="472">
        <v>832852980</v>
      </c>
    </row>
    <row r="18" spans="1:7" x14ac:dyDescent="0.25">
      <c r="A18" s="458">
        <v>2</v>
      </c>
      <c r="B18" s="459" t="s">
        <v>33</v>
      </c>
      <c r="C18" s="459" t="s">
        <v>117</v>
      </c>
      <c r="D18" s="459" t="s">
        <v>100</v>
      </c>
      <c r="E18" s="459" t="s">
        <v>23</v>
      </c>
      <c r="F18" s="459" t="s">
        <v>34</v>
      </c>
      <c r="G18" s="460">
        <v>836312578</v>
      </c>
    </row>
    <row r="19" spans="1:7" x14ac:dyDescent="0.25">
      <c r="A19" s="458">
        <v>3</v>
      </c>
      <c r="B19" s="459" t="s">
        <v>118</v>
      </c>
      <c r="C19" s="459" t="s">
        <v>119</v>
      </c>
      <c r="D19" s="459" t="s">
        <v>130</v>
      </c>
      <c r="E19" s="459" t="s">
        <v>131</v>
      </c>
      <c r="F19" s="459" t="s">
        <v>141</v>
      </c>
      <c r="G19" s="460">
        <v>832647216</v>
      </c>
    </row>
    <row r="20" spans="1:7" x14ac:dyDescent="0.25">
      <c r="A20" s="458">
        <v>4</v>
      </c>
      <c r="B20" s="459" t="s">
        <v>177</v>
      </c>
      <c r="C20" s="459" t="s">
        <v>178</v>
      </c>
      <c r="D20" s="459" t="s">
        <v>100</v>
      </c>
      <c r="E20" s="459" t="s">
        <v>132</v>
      </c>
      <c r="F20" s="459" t="s">
        <v>42</v>
      </c>
      <c r="G20" s="460">
        <v>829202721</v>
      </c>
    </row>
    <row r="21" spans="1:7" x14ac:dyDescent="0.25">
      <c r="A21" s="458">
        <v>5</v>
      </c>
      <c r="B21" s="459" t="s">
        <v>120</v>
      </c>
      <c r="C21" s="459" t="s">
        <v>121</v>
      </c>
      <c r="D21" s="459" t="s">
        <v>130</v>
      </c>
      <c r="E21" s="459" t="s">
        <v>133</v>
      </c>
      <c r="F21" s="459" t="s">
        <v>142</v>
      </c>
      <c r="G21" s="460">
        <v>828762476</v>
      </c>
    </row>
    <row r="22" spans="1:7" x14ac:dyDescent="0.25">
      <c r="A22" s="458">
        <v>6</v>
      </c>
      <c r="B22" s="459" t="s">
        <v>48</v>
      </c>
      <c r="C22" s="459" t="s">
        <v>122</v>
      </c>
      <c r="D22" s="459" t="s">
        <v>100</v>
      </c>
      <c r="E22" s="459" t="s">
        <v>134</v>
      </c>
      <c r="F22" s="459" t="s">
        <v>49</v>
      </c>
      <c r="G22" s="460">
        <v>828744201</v>
      </c>
    </row>
    <row r="23" spans="1:7" x14ac:dyDescent="0.25">
      <c r="A23" s="458">
        <v>7</v>
      </c>
      <c r="B23" s="459" t="s">
        <v>177</v>
      </c>
      <c r="C23" s="459" t="s">
        <v>179</v>
      </c>
      <c r="D23" s="459" t="s">
        <v>100</v>
      </c>
      <c r="E23" s="459" t="s">
        <v>132</v>
      </c>
      <c r="F23" s="459" t="s">
        <v>42</v>
      </c>
      <c r="G23" s="460">
        <v>829202721</v>
      </c>
    </row>
    <row r="24" spans="1:7" x14ac:dyDescent="0.25">
      <c r="A24" s="458">
        <v>8</v>
      </c>
      <c r="B24" s="459" t="s">
        <v>176</v>
      </c>
      <c r="C24" s="459" t="s">
        <v>38</v>
      </c>
      <c r="D24" s="459" t="s">
        <v>100</v>
      </c>
      <c r="E24" s="459" t="s">
        <v>135</v>
      </c>
      <c r="F24" s="459" t="s">
        <v>143</v>
      </c>
      <c r="G24" s="460">
        <v>721992238</v>
      </c>
    </row>
    <row r="25" spans="1:7" x14ac:dyDescent="0.25">
      <c r="A25" s="458">
        <v>9</v>
      </c>
      <c r="B25" s="459" t="s">
        <v>35</v>
      </c>
      <c r="C25" s="459" t="s">
        <v>36</v>
      </c>
      <c r="D25" s="459" t="s">
        <v>100</v>
      </c>
      <c r="E25" s="459" t="s">
        <v>136</v>
      </c>
      <c r="F25" s="459" t="s">
        <v>37</v>
      </c>
      <c r="G25" s="460">
        <v>724318009</v>
      </c>
    </row>
    <row r="26" spans="1:7" x14ac:dyDescent="0.25">
      <c r="A26" s="458">
        <v>10</v>
      </c>
      <c r="B26" s="459" t="s">
        <v>123</v>
      </c>
      <c r="C26" s="459" t="s">
        <v>44</v>
      </c>
      <c r="D26" s="459" t="s">
        <v>100</v>
      </c>
      <c r="E26" s="459" t="s">
        <v>50</v>
      </c>
      <c r="F26" s="459" t="s">
        <v>45</v>
      </c>
      <c r="G26" s="460">
        <v>829236176</v>
      </c>
    </row>
    <row r="27" spans="1:7" x14ac:dyDescent="0.25">
      <c r="A27" s="458">
        <v>11</v>
      </c>
      <c r="B27" s="473" t="s">
        <v>124</v>
      </c>
      <c r="C27" s="473" t="s">
        <v>125</v>
      </c>
      <c r="D27" s="473" t="s">
        <v>100</v>
      </c>
      <c r="E27" s="459"/>
      <c r="F27" s="459"/>
      <c r="G27" s="460"/>
    </row>
    <row r="28" spans="1:7" x14ac:dyDescent="0.25">
      <c r="A28" s="458">
        <v>12</v>
      </c>
      <c r="B28" s="459" t="s">
        <v>126</v>
      </c>
      <c r="C28" s="459" t="s">
        <v>51</v>
      </c>
      <c r="D28" s="459" t="s">
        <v>100</v>
      </c>
      <c r="E28" s="459" t="s">
        <v>137</v>
      </c>
      <c r="F28" s="459" t="s">
        <v>144</v>
      </c>
      <c r="G28" s="460">
        <v>828098452</v>
      </c>
    </row>
    <row r="29" spans="1:7" s="475" customFormat="1" ht="18.75" x14ac:dyDescent="0.3">
      <c r="A29" s="458">
        <v>13</v>
      </c>
      <c r="B29" s="459" t="s">
        <v>52</v>
      </c>
      <c r="C29" s="459" t="s">
        <v>53</v>
      </c>
      <c r="D29" s="459" t="s">
        <v>100</v>
      </c>
      <c r="E29" s="459" t="s">
        <v>138</v>
      </c>
      <c r="F29" s="459" t="s">
        <v>54</v>
      </c>
      <c r="G29" s="460">
        <v>825882133</v>
      </c>
    </row>
    <row r="30" spans="1:7" x14ac:dyDescent="0.25">
      <c r="A30" s="458">
        <v>14</v>
      </c>
      <c r="B30" s="459" t="s">
        <v>43</v>
      </c>
      <c r="C30" s="459" t="s">
        <v>127</v>
      </c>
      <c r="D30" s="459" t="s">
        <v>100</v>
      </c>
      <c r="E30" s="459" t="s">
        <v>50</v>
      </c>
      <c r="F30" s="459" t="s">
        <v>45</v>
      </c>
      <c r="G30" s="460">
        <v>829236176</v>
      </c>
    </row>
    <row r="31" spans="1:7" x14ac:dyDescent="0.25">
      <c r="A31" s="458">
        <v>15</v>
      </c>
      <c r="B31" s="459" t="s">
        <v>28</v>
      </c>
      <c r="C31" s="459" t="s">
        <v>29</v>
      </c>
      <c r="D31" s="459" t="s">
        <v>140</v>
      </c>
      <c r="E31" s="459" t="s">
        <v>30</v>
      </c>
      <c r="F31" s="459" t="s">
        <v>31</v>
      </c>
      <c r="G31" s="460">
        <v>824644225</v>
      </c>
    </row>
    <row r="32" spans="1:7" ht="18.75" thickBot="1" x14ac:dyDescent="0.3">
      <c r="A32" s="462">
        <v>16</v>
      </c>
      <c r="B32" s="463" t="s">
        <v>128</v>
      </c>
      <c r="C32" s="463" t="s">
        <v>129</v>
      </c>
      <c r="D32" s="463" t="s">
        <v>100</v>
      </c>
      <c r="E32" s="463" t="s">
        <v>139</v>
      </c>
      <c r="F32" s="463" t="s">
        <v>145</v>
      </c>
      <c r="G32" s="464">
        <v>849836843</v>
      </c>
    </row>
    <row r="33" spans="1:7" ht="18.75" thickBot="1" x14ac:dyDescent="0.3"/>
    <row r="34" spans="1:7" ht="19.5" thickBot="1" x14ac:dyDescent="0.35">
      <c r="A34" s="1011" t="s">
        <v>55</v>
      </c>
      <c r="B34" s="1012"/>
      <c r="C34" s="1012"/>
      <c r="D34" s="1012"/>
      <c r="E34" s="1012"/>
      <c r="F34" s="1012"/>
      <c r="G34" s="1013"/>
    </row>
    <row r="35" spans="1:7" s="475" customFormat="1" ht="19.5" thickBot="1" x14ac:dyDescent="0.35">
      <c r="A35" s="452" t="s">
        <v>167</v>
      </c>
      <c r="B35" s="453" t="s">
        <v>168</v>
      </c>
      <c r="C35" s="453" t="s">
        <v>1</v>
      </c>
      <c r="D35" s="453" t="s">
        <v>169</v>
      </c>
      <c r="E35" s="453" t="s">
        <v>172</v>
      </c>
      <c r="F35" s="453" t="s">
        <v>170</v>
      </c>
      <c r="G35" s="454" t="s">
        <v>171</v>
      </c>
    </row>
    <row r="36" spans="1:7" x14ac:dyDescent="0.25">
      <c r="A36" s="470">
        <v>1</v>
      </c>
      <c r="B36" s="471" t="s">
        <v>146</v>
      </c>
      <c r="C36" s="471" t="s">
        <v>147</v>
      </c>
      <c r="D36" s="471" t="s">
        <v>151</v>
      </c>
      <c r="E36" s="471" t="s">
        <v>152</v>
      </c>
      <c r="F36" s="471" t="s">
        <v>157</v>
      </c>
      <c r="G36" s="472">
        <v>847116234</v>
      </c>
    </row>
    <row r="37" spans="1:7" x14ac:dyDescent="0.25">
      <c r="A37" s="458">
        <v>2</v>
      </c>
      <c r="B37" s="459" t="s">
        <v>148</v>
      </c>
      <c r="C37" s="459" t="s">
        <v>149</v>
      </c>
      <c r="D37" s="459" t="s">
        <v>130</v>
      </c>
      <c r="E37" s="459" t="s">
        <v>153</v>
      </c>
      <c r="F37" s="459" t="s">
        <v>158</v>
      </c>
      <c r="G37" s="460">
        <v>834569337</v>
      </c>
    </row>
    <row r="38" spans="1:7" x14ac:dyDescent="0.25">
      <c r="A38" s="458">
        <v>3</v>
      </c>
      <c r="B38" s="459" t="s">
        <v>183</v>
      </c>
      <c r="C38" s="459" t="s">
        <v>47</v>
      </c>
      <c r="D38" s="459" t="s">
        <v>140</v>
      </c>
      <c r="E38" s="459" t="s">
        <v>154</v>
      </c>
      <c r="F38" s="459" t="s">
        <v>159</v>
      </c>
      <c r="G38" s="460">
        <v>832529347</v>
      </c>
    </row>
    <row r="39" spans="1:7" x14ac:dyDescent="0.25">
      <c r="A39" s="458">
        <v>4</v>
      </c>
      <c r="B39" s="459" t="s">
        <v>56</v>
      </c>
      <c r="C39" s="459" t="s">
        <v>57</v>
      </c>
      <c r="D39" s="459" t="s">
        <v>100</v>
      </c>
      <c r="E39" s="459" t="s">
        <v>46</v>
      </c>
      <c r="F39" s="459" t="s">
        <v>58</v>
      </c>
      <c r="G39" s="460">
        <v>824165754</v>
      </c>
    </row>
    <row r="40" spans="1:7" x14ac:dyDescent="0.25">
      <c r="A40" s="458">
        <v>5</v>
      </c>
      <c r="B40" s="459" t="s">
        <v>28</v>
      </c>
      <c r="C40" s="459" t="s">
        <v>40</v>
      </c>
      <c r="D40" s="459" t="s">
        <v>140</v>
      </c>
      <c r="E40" s="459" t="s">
        <v>30</v>
      </c>
      <c r="F40" s="459" t="s">
        <v>31</v>
      </c>
      <c r="G40" s="460">
        <v>824644225</v>
      </c>
    </row>
    <row r="41" spans="1:7" x14ac:dyDescent="0.25">
      <c r="A41" s="458">
        <v>6</v>
      </c>
      <c r="B41" s="459" t="s">
        <v>184</v>
      </c>
      <c r="C41" s="459" t="s">
        <v>186</v>
      </c>
      <c r="D41" s="459" t="s">
        <v>103</v>
      </c>
      <c r="E41" s="459" t="s">
        <v>155</v>
      </c>
      <c r="F41" s="459" t="s">
        <v>150</v>
      </c>
      <c r="G41" s="461">
        <v>26771489088</v>
      </c>
    </row>
    <row r="42" spans="1:7" ht="18.75" thickBot="1" x14ac:dyDescent="0.3">
      <c r="A42" s="462">
        <v>7</v>
      </c>
      <c r="B42" s="463" t="s">
        <v>185</v>
      </c>
      <c r="C42" s="463" t="s">
        <v>187</v>
      </c>
      <c r="D42" s="463" t="s">
        <v>103</v>
      </c>
      <c r="E42" s="463" t="s">
        <v>156</v>
      </c>
      <c r="F42" s="463" t="s">
        <v>160</v>
      </c>
      <c r="G42" s="474">
        <v>26772623853</v>
      </c>
    </row>
    <row r="91" spans="7:7" x14ac:dyDescent="0.25">
      <c r="G91" s="477"/>
    </row>
    <row r="97" spans="7:7" x14ac:dyDescent="0.25">
      <c r="G97" s="477"/>
    </row>
    <row r="121" spans="5:5" x14ac:dyDescent="0.25">
      <c r="E121" s="477"/>
    </row>
    <row r="145" spans="7:7" x14ac:dyDescent="0.25">
      <c r="G145" s="477"/>
    </row>
    <row r="177" spans="5:5" x14ac:dyDescent="0.25">
      <c r="E177" s="477"/>
    </row>
    <row r="178" spans="5:5" x14ac:dyDescent="0.25">
      <c r="E178" s="477"/>
    </row>
    <row r="223" spans="5:5" x14ac:dyDescent="0.25">
      <c r="E223" s="477"/>
    </row>
    <row r="224" spans="5:5" x14ac:dyDescent="0.25">
      <c r="E224" s="477"/>
    </row>
    <row r="252" spans="5:5" x14ac:dyDescent="0.25">
      <c r="E252" s="477"/>
    </row>
    <row r="302" spans="5:5" x14ac:dyDescent="0.25">
      <c r="E302" s="477"/>
    </row>
    <row r="313" spans="5:5" x14ac:dyDescent="0.25">
      <c r="E313" s="477"/>
    </row>
    <row r="330" spans="5:5" x14ac:dyDescent="0.25">
      <c r="E330" s="477"/>
    </row>
    <row r="334" spans="5:5" x14ac:dyDescent="0.25">
      <c r="E334" s="477"/>
    </row>
    <row r="339" spans="7:7" x14ac:dyDescent="0.25">
      <c r="G339" s="477"/>
    </row>
    <row r="343" spans="7:7" x14ac:dyDescent="0.25">
      <c r="G343" s="477"/>
    </row>
    <row r="350" spans="7:7" x14ac:dyDescent="0.25">
      <c r="G350" s="477"/>
    </row>
    <row r="351" spans="7:7" x14ac:dyDescent="0.25">
      <c r="G351" s="477"/>
    </row>
    <row r="352" spans="7:7" x14ac:dyDescent="0.25">
      <c r="G352" s="477"/>
    </row>
    <row r="562" spans="7:7" x14ac:dyDescent="0.25">
      <c r="G562" s="477"/>
    </row>
    <row r="563" spans="7:7" x14ac:dyDescent="0.25">
      <c r="G563" s="477"/>
    </row>
    <row r="564" spans="7:7" x14ac:dyDescent="0.25">
      <c r="G564" s="477"/>
    </row>
    <row r="708" spans="6:6" x14ac:dyDescent="0.25">
      <c r="F708" s="478"/>
    </row>
    <row r="758" spans="7:7" x14ac:dyDescent="0.25">
      <c r="G758" s="477"/>
    </row>
    <row r="763" spans="7:7" x14ac:dyDescent="0.25">
      <c r="G763" s="477"/>
    </row>
    <row r="764" spans="7:7" x14ac:dyDescent="0.25">
      <c r="G764" s="477"/>
    </row>
    <row r="777" spans="7:7" x14ac:dyDescent="0.25">
      <c r="G777" s="477"/>
    </row>
    <row r="780" spans="7:7" x14ac:dyDescent="0.25">
      <c r="G780" s="477"/>
    </row>
    <row r="781" spans="7:7" x14ac:dyDescent="0.25">
      <c r="G781" s="477"/>
    </row>
    <row r="797" spans="7:7" x14ac:dyDescent="0.25">
      <c r="G797" s="477"/>
    </row>
    <row r="800" spans="7:7" x14ac:dyDescent="0.25">
      <c r="G800" s="477"/>
    </row>
    <row r="801" spans="7:7" x14ac:dyDescent="0.25">
      <c r="G801" s="477"/>
    </row>
    <row r="802" spans="7:7" x14ac:dyDescent="0.25">
      <c r="G802" s="477"/>
    </row>
    <row r="803" spans="7:7" x14ac:dyDescent="0.25">
      <c r="G803" s="477"/>
    </row>
    <row r="852" spans="7:7" x14ac:dyDescent="0.25">
      <c r="G852" s="477"/>
    </row>
    <row r="862" spans="7:7" x14ac:dyDescent="0.25">
      <c r="G862" s="477"/>
    </row>
    <row r="863" spans="7:7" x14ac:dyDescent="0.25">
      <c r="G863" s="477"/>
    </row>
    <row r="864" spans="7:7" x14ac:dyDescent="0.25">
      <c r="G864" s="477"/>
    </row>
    <row r="872" spans="7:7" x14ac:dyDescent="0.25">
      <c r="G872" s="477"/>
    </row>
    <row r="875" spans="7:7" x14ac:dyDescent="0.25">
      <c r="G875" s="477"/>
    </row>
    <row r="891" spans="3:3" x14ac:dyDescent="0.25">
      <c r="C891" s="479"/>
    </row>
    <row r="892" spans="3:3" x14ac:dyDescent="0.25">
      <c r="C892" s="479"/>
    </row>
    <row r="893" spans="3:3" x14ac:dyDescent="0.25">
      <c r="C893" s="479"/>
    </row>
    <row r="894" spans="3:3" x14ac:dyDescent="0.25">
      <c r="C894" s="479"/>
    </row>
    <row r="1102" spans="3:3" x14ac:dyDescent="0.25">
      <c r="C1102" s="479"/>
    </row>
    <row r="1176" spans="3:3" x14ac:dyDescent="0.25">
      <c r="C1176" s="479"/>
    </row>
    <row r="1278" spans="5:5" x14ac:dyDescent="0.25">
      <c r="E1278" s="477"/>
    </row>
    <row r="1279" spans="5:5" x14ac:dyDescent="0.25">
      <c r="E1279" s="477"/>
    </row>
    <row r="1297" spans="5:5" x14ac:dyDescent="0.25">
      <c r="E1297" s="477"/>
    </row>
    <row r="1304" spans="5:5" x14ac:dyDescent="0.25">
      <c r="E1304" s="477"/>
    </row>
    <row r="1305" spans="5:5" x14ac:dyDescent="0.25">
      <c r="E1305" s="477"/>
    </row>
    <row r="1315" spans="5:7" x14ac:dyDescent="0.25">
      <c r="G1315" s="477"/>
    </row>
    <row r="1320" spans="5:7" x14ac:dyDescent="0.25">
      <c r="E1320" s="477"/>
    </row>
    <row r="1321" spans="5:7" x14ac:dyDescent="0.25">
      <c r="E1321" s="477"/>
    </row>
    <row r="1338" spans="5:5" x14ac:dyDescent="0.25">
      <c r="E1338" s="477"/>
    </row>
    <row r="1358" spans="7:7" x14ac:dyDescent="0.25">
      <c r="G1358" s="477"/>
    </row>
    <row r="1359" spans="7:7" x14ac:dyDescent="0.25">
      <c r="G1359" s="477"/>
    </row>
    <row r="1411" spans="5:5" x14ac:dyDescent="0.25">
      <c r="E1411" s="477"/>
    </row>
    <row r="1412" spans="5:5" x14ac:dyDescent="0.25">
      <c r="E1412" s="477"/>
    </row>
    <row r="1425" spans="5:5" x14ac:dyDescent="0.25">
      <c r="E1425" s="477"/>
    </row>
    <row r="1426" spans="5:5" x14ac:dyDescent="0.25">
      <c r="E1426" s="477"/>
    </row>
    <row r="1434" spans="5:5" x14ac:dyDescent="0.25">
      <c r="E1434" s="477"/>
    </row>
    <row r="1435" spans="5:5" x14ac:dyDescent="0.25">
      <c r="E1435" s="477"/>
    </row>
    <row r="1437" spans="5:5" x14ac:dyDescent="0.25">
      <c r="E1437" s="477"/>
    </row>
    <row r="1448" spans="7:7" x14ac:dyDescent="0.25">
      <c r="G1448" s="477"/>
    </row>
    <row r="1449" spans="7:7" x14ac:dyDescent="0.25">
      <c r="G1449" s="477"/>
    </row>
    <row r="1455" spans="7:7" x14ac:dyDescent="0.25">
      <c r="G1455" s="477"/>
    </row>
    <row r="1464" spans="7:7" x14ac:dyDescent="0.25">
      <c r="G1464" s="477"/>
    </row>
    <row r="1517" spans="3:3" x14ac:dyDescent="0.25">
      <c r="C1517" s="479"/>
    </row>
    <row r="1589" spans="7:7" x14ac:dyDescent="0.25">
      <c r="G1589" s="480"/>
    </row>
    <row r="1595" spans="7:7" x14ac:dyDescent="0.25">
      <c r="G1595" s="480"/>
    </row>
    <row r="1668" spans="7:7" x14ac:dyDescent="0.25">
      <c r="G1668" s="480"/>
    </row>
    <row r="1697" spans="7:7" x14ac:dyDescent="0.25">
      <c r="G1697" s="477"/>
    </row>
    <row r="1733" spans="7:7" x14ac:dyDescent="0.25">
      <c r="G1733" s="477"/>
    </row>
    <row r="1867" spans="7:7" x14ac:dyDescent="0.25">
      <c r="G1867" s="477"/>
    </row>
    <row r="1868" spans="7:7" x14ac:dyDescent="0.25">
      <c r="G1868" s="477"/>
    </row>
    <row r="1897" spans="7:7" x14ac:dyDescent="0.25">
      <c r="G1897" s="477"/>
    </row>
    <row r="1930" spans="7:7" x14ac:dyDescent="0.25">
      <c r="G1930" s="477"/>
    </row>
    <row r="1933" spans="7:7" x14ac:dyDescent="0.25">
      <c r="G1933" s="477"/>
    </row>
    <row r="1951" spans="7:7" x14ac:dyDescent="0.25">
      <c r="G1951" s="477"/>
    </row>
    <row r="1968" spans="7:7" x14ac:dyDescent="0.25">
      <c r="G1968" s="477"/>
    </row>
    <row r="1969" spans="7:7" x14ac:dyDescent="0.25">
      <c r="G1969" s="477"/>
    </row>
    <row r="1976" spans="7:7" x14ac:dyDescent="0.25">
      <c r="G1976" s="477"/>
    </row>
    <row r="1980" spans="7:7" x14ac:dyDescent="0.25">
      <c r="G1980" s="477"/>
    </row>
    <row r="1997" spans="7:7" x14ac:dyDescent="0.25">
      <c r="G1997" s="480"/>
    </row>
    <row r="1998" spans="7:7" x14ac:dyDescent="0.25">
      <c r="G1998" s="480"/>
    </row>
    <row r="2051" spans="7:7" x14ac:dyDescent="0.25">
      <c r="G2051" s="477"/>
    </row>
    <row r="2052" spans="7:7" x14ac:dyDescent="0.25">
      <c r="G2052" s="477"/>
    </row>
    <row r="2098" spans="7:7" x14ac:dyDescent="0.25">
      <c r="G2098" s="477"/>
    </row>
    <row r="2125" spans="7:7" x14ac:dyDescent="0.25">
      <c r="G2125" s="477"/>
    </row>
  </sheetData>
  <mergeCells count="3">
    <mergeCell ref="A1:G1"/>
    <mergeCell ref="A15:G15"/>
    <mergeCell ref="A34:G34"/>
  </mergeCells>
  <hyperlinks>
    <hyperlink ref="D19" r:id="rId1" display="linda@specstores.co.za"/>
    <hyperlink ref="D18" r:id="rId2" display="ronelducci@gmail.com"/>
    <hyperlink ref="D22" r:id="rId3" display="mnaude@macrobert.co.za"/>
    <hyperlink ref="D23" r:id="rId4" display="mia@bdms.co.za"/>
    <hyperlink ref="D25" r:id="rId5" display="juanita.stander@lithahealthcare.co.za"/>
  </hyperlinks>
  <pageMargins left="0.70866141732283472" right="0.70866141732283472" top="0.74803149606299213" bottom="0.74803149606299213" header="0.31496062992125984" footer="0.31496062992125984"/>
  <pageSetup paperSize="9" scale="65" orientation="landscape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5"/>
  <sheetViews>
    <sheetView workbookViewId="0">
      <selection activeCell="B5" sqref="B5:C5"/>
    </sheetView>
  </sheetViews>
  <sheetFormatPr defaultColWidth="9.140625" defaultRowHeight="15" x14ac:dyDescent="0.3"/>
  <cols>
    <col min="1" max="1" width="9.140625" style="25"/>
    <col min="2" max="2" width="13.140625" style="25" customWidth="1"/>
    <col min="3" max="3" width="16.7109375" style="25" customWidth="1"/>
    <col min="4" max="11" width="9.140625" style="25"/>
    <col min="12" max="12" width="4.5703125" style="25" customWidth="1"/>
    <col min="13" max="13" width="12.42578125" style="25" bestFit="1" customWidth="1"/>
    <col min="14" max="14" width="8.7109375" style="25" customWidth="1"/>
    <col min="15" max="15" width="5.5703125" style="25" customWidth="1"/>
    <col min="16" max="16" width="8.7109375" style="25" customWidth="1"/>
    <col min="17" max="17" width="13" style="25" customWidth="1"/>
    <col min="18" max="16384" width="9.140625" style="25"/>
  </cols>
  <sheetData>
    <row r="1" spans="1:29" ht="37.5" x14ac:dyDescent="0.7">
      <c r="A1" s="1132" t="s">
        <v>64</v>
      </c>
      <c r="B1" s="1133"/>
      <c r="C1" s="1133"/>
      <c r="D1" s="1133"/>
      <c r="E1" s="1133"/>
      <c r="F1" s="1133"/>
      <c r="G1" s="1133"/>
      <c r="H1" s="1133"/>
      <c r="I1" s="1133"/>
      <c r="J1" s="1133"/>
      <c r="K1" s="1133"/>
      <c r="L1" s="1133"/>
      <c r="M1" s="1133"/>
      <c r="N1" s="1133"/>
      <c r="O1" s="1133"/>
      <c r="P1" s="1133"/>
      <c r="Q1" s="113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4"/>
    </row>
    <row r="2" spans="1:29" ht="37.5" x14ac:dyDescent="0.7">
      <c r="A2" s="1133" t="s">
        <v>67</v>
      </c>
      <c r="B2" s="1133"/>
      <c r="C2" s="1133"/>
      <c r="D2" s="1133"/>
      <c r="E2" s="1133"/>
      <c r="F2" s="1133"/>
      <c r="G2" s="1133"/>
      <c r="H2" s="1133"/>
      <c r="I2" s="1133"/>
      <c r="J2" s="1133"/>
      <c r="K2" s="1133"/>
      <c r="L2" s="1133"/>
      <c r="M2" s="1133"/>
      <c r="N2" s="1133"/>
      <c r="O2" s="1133"/>
      <c r="P2" s="1133"/>
      <c r="Q2" s="1133"/>
      <c r="R2" s="23"/>
      <c r="S2" s="23"/>
      <c r="T2" s="23"/>
      <c r="U2" s="23"/>
      <c r="V2" s="23"/>
      <c r="W2" s="24"/>
      <c r="X2" s="24"/>
      <c r="Y2" s="24"/>
      <c r="Z2" s="26"/>
    </row>
    <row r="3" spans="1:29" ht="37.5" x14ac:dyDescent="0.6">
      <c r="A3" s="1140" t="s">
        <v>71</v>
      </c>
      <c r="B3" s="1140"/>
      <c r="C3" s="1140"/>
      <c r="D3" s="1140"/>
      <c r="E3" s="1140"/>
      <c r="F3" s="1140"/>
      <c r="G3" s="1140"/>
      <c r="H3" s="1140"/>
      <c r="I3" s="1140"/>
      <c r="J3" s="1140"/>
      <c r="K3" s="1140"/>
      <c r="L3" s="1140"/>
      <c r="M3" s="1140"/>
      <c r="N3" s="1140"/>
      <c r="O3" s="1140"/>
      <c r="P3" s="1140"/>
      <c r="Q3" s="1140"/>
      <c r="R3" s="23"/>
      <c r="S3" s="23"/>
      <c r="T3" s="23"/>
      <c r="U3" s="23"/>
      <c r="V3" s="23"/>
      <c r="W3" s="24"/>
      <c r="X3" s="24"/>
      <c r="Y3" s="24"/>
      <c r="Z3" s="26"/>
    </row>
    <row r="4" spans="1:29" ht="15" customHeight="1" thickBot="1" x14ac:dyDescent="0.45">
      <c r="A4" s="27"/>
      <c r="B4" s="27"/>
      <c r="C4" s="27"/>
      <c r="D4" s="27"/>
      <c r="E4" s="28"/>
      <c r="F4" s="27"/>
      <c r="G4" s="27"/>
      <c r="H4" s="28"/>
      <c r="I4" s="28"/>
      <c r="J4" s="28"/>
      <c r="K4" s="27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</row>
    <row r="5" spans="1:29" s="209" customFormat="1" ht="20.25" thickBot="1" x14ac:dyDescent="0.45">
      <c r="A5" s="200" t="s">
        <v>0</v>
      </c>
      <c r="B5" s="1091" t="s">
        <v>1</v>
      </c>
      <c r="C5" s="1092"/>
      <c r="D5" s="29">
        <v>1</v>
      </c>
      <c r="E5" s="30">
        <v>2</v>
      </c>
      <c r="F5" s="31">
        <v>3</v>
      </c>
      <c r="G5" s="32">
        <v>4</v>
      </c>
      <c r="H5" s="32">
        <v>5</v>
      </c>
      <c r="I5" s="5" t="s">
        <v>2</v>
      </c>
      <c r="J5" s="5" t="s">
        <v>6</v>
      </c>
      <c r="K5" s="33"/>
      <c r="L5" s="586" t="s">
        <v>77</v>
      </c>
      <c r="M5" s="587"/>
      <c r="N5" s="587"/>
      <c r="O5" s="587"/>
      <c r="P5" s="587"/>
      <c r="Q5" s="587"/>
    </row>
    <row r="6" spans="1:29" s="209" customFormat="1" ht="19.5" x14ac:dyDescent="0.4">
      <c r="A6" s="6" t="s">
        <v>72</v>
      </c>
      <c r="B6" s="1134" t="s">
        <v>161</v>
      </c>
      <c r="C6" s="1135"/>
      <c r="D6" s="34"/>
      <c r="E6" s="35"/>
      <c r="F6" s="35"/>
      <c r="G6" s="35"/>
      <c r="H6" s="212"/>
      <c r="I6" s="216"/>
      <c r="J6" s="36">
        <f t="shared" ref="J6:J10" si="0">SUM(D6:H6)</f>
        <v>0</v>
      </c>
      <c r="K6" s="37"/>
    </row>
    <row r="7" spans="1:29" s="209" customFormat="1" ht="19.5" x14ac:dyDescent="0.4">
      <c r="A7" s="7" t="s">
        <v>73</v>
      </c>
      <c r="B7" s="1136" t="s">
        <v>162</v>
      </c>
      <c r="C7" s="1137"/>
      <c r="D7" s="38"/>
      <c r="E7" s="39"/>
      <c r="F7" s="40"/>
      <c r="G7" s="40"/>
      <c r="H7" s="213"/>
      <c r="I7" s="217"/>
      <c r="J7" s="41">
        <f t="shared" si="0"/>
        <v>0</v>
      </c>
      <c r="K7" s="37"/>
      <c r="L7" s="782" t="s">
        <v>512</v>
      </c>
      <c r="M7" s="781"/>
      <c r="N7" s="781"/>
      <c r="O7" s="781"/>
      <c r="P7" s="781"/>
      <c r="Q7" s="781"/>
    </row>
    <row r="8" spans="1:29" s="209" customFormat="1" ht="19.5" x14ac:dyDescent="0.4">
      <c r="A8" s="7" t="s">
        <v>74</v>
      </c>
      <c r="B8" s="1136" t="str">
        <f>'BOYS u13'!F23</f>
        <v>Matt de Villiers</v>
      </c>
      <c r="C8" s="1137"/>
      <c r="D8" s="38"/>
      <c r="E8" s="40"/>
      <c r="F8" s="39"/>
      <c r="G8" s="40"/>
      <c r="H8" s="213"/>
      <c r="I8" s="217"/>
      <c r="J8" s="41">
        <f t="shared" si="0"/>
        <v>0</v>
      </c>
      <c r="K8" s="37"/>
    </row>
    <row r="9" spans="1:29" s="209" customFormat="1" ht="19.5" x14ac:dyDescent="0.4">
      <c r="A9" s="7" t="s">
        <v>75</v>
      </c>
      <c r="B9" s="1136" t="s">
        <v>163</v>
      </c>
      <c r="C9" s="1137"/>
      <c r="D9" s="38"/>
      <c r="E9" s="40"/>
      <c r="F9" s="40"/>
      <c r="G9" s="39"/>
      <c r="H9" s="213"/>
      <c r="I9" s="217"/>
      <c r="J9" s="41">
        <f t="shared" si="0"/>
        <v>0</v>
      </c>
      <c r="K9" s="37"/>
    </row>
    <row r="10" spans="1:29" s="209" customFormat="1" ht="20.25" thickBot="1" x14ac:dyDescent="0.45">
      <c r="A10" s="42" t="s">
        <v>76</v>
      </c>
      <c r="B10" s="1138" t="str">
        <f>'BOYS u13'!F11</f>
        <v>PG Coetzer (W/D)</v>
      </c>
      <c r="C10" s="1139"/>
      <c r="D10" s="43"/>
      <c r="E10" s="44"/>
      <c r="F10" s="44"/>
      <c r="G10" s="44"/>
      <c r="H10" s="306"/>
      <c r="I10" s="307"/>
      <c r="J10" s="45">
        <f t="shared" si="0"/>
        <v>0</v>
      </c>
      <c r="K10" s="37"/>
    </row>
    <row r="11" spans="1:29" s="209" customFormat="1" x14ac:dyDescent="0.3">
      <c r="A11" s="8"/>
      <c r="B11" s="8"/>
      <c r="C11" s="9"/>
      <c r="D11" s="8"/>
      <c r="E11" s="9"/>
      <c r="F11" s="9"/>
      <c r="G11" s="10"/>
      <c r="H11" s="10"/>
      <c r="I11" s="10"/>
      <c r="J11" s="10"/>
    </row>
    <row r="12" spans="1:29" s="209" customFormat="1" ht="20.25" thickBot="1" x14ac:dyDescent="0.45">
      <c r="A12" s="27"/>
      <c r="B12" s="27"/>
      <c r="C12" s="27"/>
      <c r="D12" s="27"/>
      <c r="E12" s="28"/>
      <c r="F12" s="27"/>
      <c r="G12" s="27"/>
      <c r="H12" s="28"/>
      <c r="I12" s="28"/>
      <c r="J12" s="27"/>
      <c r="T12" s="209">
        <v>1</v>
      </c>
      <c r="U12" s="209">
        <v>1130</v>
      </c>
      <c r="V12" s="209">
        <v>1430</v>
      </c>
    </row>
    <row r="13" spans="1:29" s="209" customFormat="1" ht="20.25" thickBot="1" x14ac:dyDescent="0.45">
      <c r="A13" s="8"/>
      <c r="B13" s="8"/>
      <c r="C13" s="9"/>
      <c r="D13" s="8"/>
      <c r="E13" s="9"/>
      <c r="F13" s="9"/>
      <c r="G13" s="10"/>
      <c r="H13" s="10"/>
      <c r="I13" s="10"/>
      <c r="J13" s="537" t="s">
        <v>460</v>
      </c>
      <c r="K13" s="538" t="s">
        <v>3</v>
      </c>
      <c r="L13" s="538" t="s">
        <v>461</v>
      </c>
      <c r="M13" s="538" t="s">
        <v>70</v>
      </c>
      <c r="N13" s="1086" t="s">
        <v>4</v>
      </c>
      <c r="O13" s="1086"/>
      <c r="P13" s="1086"/>
      <c r="Q13" s="1087"/>
      <c r="T13" s="209">
        <v>2</v>
      </c>
      <c r="U13" s="209">
        <v>1130</v>
      </c>
      <c r="W13" s="209">
        <v>1600</v>
      </c>
    </row>
    <row r="14" spans="1:29" s="209" customFormat="1" ht="23.25" thickBot="1" x14ac:dyDescent="0.5">
      <c r="A14" s="203" t="str">
        <f>A7</f>
        <v>2 (18)</v>
      </c>
      <c r="B14" s="1141" t="str">
        <f>+B7</f>
        <v>B</v>
      </c>
      <c r="C14" s="1141"/>
      <c r="D14" s="1141"/>
      <c r="E14" s="14" t="s">
        <v>5</v>
      </c>
      <c r="F14" s="46" t="str">
        <f>A9</f>
        <v>4 (20)</v>
      </c>
      <c r="G14" s="1142" t="str">
        <f>+B9</f>
        <v>D</v>
      </c>
      <c r="H14" s="1142"/>
      <c r="I14" s="1143"/>
      <c r="J14" s="856">
        <v>163</v>
      </c>
      <c r="K14" s="857" t="s">
        <v>463</v>
      </c>
      <c r="L14" s="857">
        <v>6</v>
      </c>
      <c r="M14" s="858" t="s">
        <v>466</v>
      </c>
      <c r="N14" s="526"/>
      <c r="O14" s="515"/>
      <c r="P14" s="515"/>
      <c r="Q14" s="522"/>
      <c r="S14" s="209" t="s">
        <v>488</v>
      </c>
      <c r="T14" s="209">
        <v>3</v>
      </c>
      <c r="V14" s="209">
        <v>1430</v>
      </c>
      <c r="W14" s="209">
        <v>1600</v>
      </c>
    </row>
    <row r="15" spans="1:29" s="209" customFormat="1" ht="23.25" hidden="1" thickBot="1" x14ac:dyDescent="0.5">
      <c r="A15" s="202" t="str">
        <f>A8</f>
        <v>3 (19)</v>
      </c>
      <c r="B15" s="1131" t="str">
        <f>+B8</f>
        <v>Matt de Villiers</v>
      </c>
      <c r="C15" s="1131"/>
      <c r="D15" s="1131"/>
      <c r="E15" s="48" t="s">
        <v>5</v>
      </c>
      <c r="F15" s="204" t="str">
        <f>A10</f>
        <v>5 (21)</v>
      </c>
      <c r="G15" s="1144" t="str">
        <f>B10</f>
        <v>PG Coetzer (W/D)</v>
      </c>
      <c r="H15" s="1144"/>
      <c r="I15" s="1145"/>
      <c r="J15" s="894">
        <f>J14+1</f>
        <v>164</v>
      </c>
      <c r="K15" s="535"/>
      <c r="L15" s="535"/>
      <c r="M15" s="536"/>
      <c r="N15" s="527"/>
      <c r="O15" s="517"/>
      <c r="P15" s="517"/>
      <c r="Q15" s="523"/>
      <c r="T15" s="209">
        <v>4</v>
      </c>
      <c r="U15" s="209">
        <v>1130</v>
      </c>
      <c r="V15" s="209">
        <v>1500</v>
      </c>
    </row>
    <row r="16" spans="1:29" s="209" customFormat="1" ht="20.25" thickBot="1" x14ac:dyDescent="0.45">
      <c r="A16" s="8"/>
      <c r="B16" s="8"/>
      <c r="C16" s="9"/>
      <c r="D16" s="8"/>
      <c r="E16" s="9"/>
      <c r="F16" s="9"/>
      <c r="G16" s="10"/>
      <c r="H16" s="10"/>
      <c r="I16" s="10"/>
      <c r="J16" s="537" t="s">
        <v>460</v>
      </c>
      <c r="K16" s="538" t="s">
        <v>3</v>
      </c>
      <c r="L16" s="538" t="s">
        <v>461</v>
      </c>
      <c r="M16" s="538" t="s">
        <v>70</v>
      </c>
      <c r="N16" s="1086" t="s">
        <v>4</v>
      </c>
      <c r="O16" s="1086"/>
      <c r="P16" s="1086"/>
      <c r="Q16" s="1087"/>
    </row>
    <row r="17" spans="1:17" s="209" customFormat="1" ht="23.25" thickBot="1" x14ac:dyDescent="0.5">
      <c r="A17" s="203" t="str">
        <f>A6</f>
        <v>1 (17)</v>
      </c>
      <c r="B17" s="1141" t="str">
        <f>+B6</f>
        <v>A</v>
      </c>
      <c r="C17" s="1147"/>
      <c r="D17" s="1147"/>
      <c r="E17" s="14" t="s">
        <v>5</v>
      </c>
      <c r="F17" s="46" t="str">
        <f>A15</f>
        <v>3 (19)</v>
      </c>
      <c r="G17" s="1142" t="str">
        <f>+B8</f>
        <v>Matt de Villiers</v>
      </c>
      <c r="H17" s="1142"/>
      <c r="I17" s="1142"/>
      <c r="J17" s="856">
        <f>J15+1</f>
        <v>165</v>
      </c>
      <c r="K17" s="870" t="s">
        <v>463</v>
      </c>
      <c r="L17" s="870">
        <v>7</v>
      </c>
      <c r="M17" s="871" t="s">
        <v>15</v>
      </c>
      <c r="N17" s="526"/>
      <c r="O17" s="515"/>
      <c r="P17" s="515"/>
      <c r="Q17" s="522"/>
    </row>
    <row r="18" spans="1:17" s="209" customFormat="1" ht="23.25" hidden="1" thickBot="1" x14ac:dyDescent="0.5">
      <c r="A18" s="201" t="str">
        <f>F14</f>
        <v>4 (20)</v>
      </c>
      <c r="B18" s="1156" t="str">
        <f>+B9</f>
        <v>D</v>
      </c>
      <c r="C18" s="1157"/>
      <c r="D18" s="1157"/>
      <c r="E18" s="47" t="s">
        <v>5</v>
      </c>
      <c r="F18" s="11" t="str">
        <f>F15</f>
        <v>5 (21)</v>
      </c>
      <c r="G18" s="1158" t="str">
        <f>+B10</f>
        <v>PG Coetzer (W/D)</v>
      </c>
      <c r="H18" s="1158"/>
      <c r="I18" s="1158"/>
      <c r="J18" s="894">
        <f>J17+1</f>
        <v>166</v>
      </c>
      <c r="K18" s="535"/>
      <c r="L18" s="535"/>
      <c r="M18" s="536"/>
      <c r="N18" s="527"/>
      <c r="O18" s="517"/>
      <c r="P18" s="517"/>
      <c r="Q18" s="523"/>
    </row>
    <row r="19" spans="1:17" s="209" customFormat="1" ht="20.25" thickBot="1" x14ac:dyDescent="0.45">
      <c r="A19" s="8"/>
      <c r="B19" s="8"/>
      <c r="C19" s="9"/>
      <c r="D19" s="8"/>
      <c r="E19" s="9"/>
      <c r="F19" s="9"/>
      <c r="G19" s="10"/>
      <c r="H19" s="10"/>
      <c r="I19" s="10"/>
      <c r="J19" s="568" t="s">
        <v>460</v>
      </c>
      <c r="K19" s="569" t="s">
        <v>3</v>
      </c>
      <c r="L19" s="569" t="s">
        <v>461</v>
      </c>
      <c r="M19" s="569" t="s">
        <v>70</v>
      </c>
      <c r="N19" s="1086" t="s">
        <v>4</v>
      </c>
      <c r="O19" s="1086"/>
      <c r="P19" s="1086"/>
      <c r="Q19" s="1087"/>
    </row>
    <row r="20" spans="1:17" s="209" customFormat="1" ht="23.25" thickBot="1" x14ac:dyDescent="0.5">
      <c r="A20" s="203" t="str">
        <f>A17</f>
        <v>1 (17)</v>
      </c>
      <c r="B20" s="1141" t="str">
        <f>+B6</f>
        <v>A</v>
      </c>
      <c r="C20" s="1147"/>
      <c r="D20" s="1147"/>
      <c r="E20" s="14" t="s">
        <v>5</v>
      </c>
      <c r="F20" s="46" t="str">
        <f>F14</f>
        <v>4 (20)</v>
      </c>
      <c r="G20" s="1142" t="str">
        <f>+B9</f>
        <v>D</v>
      </c>
      <c r="H20" s="1142"/>
      <c r="I20" s="1143"/>
      <c r="J20" s="970">
        <f>J18+1</f>
        <v>167</v>
      </c>
      <c r="K20" s="971" t="s">
        <v>462</v>
      </c>
      <c r="L20" s="971">
        <v>6</v>
      </c>
      <c r="M20" s="972" t="s">
        <v>10</v>
      </c>
      <c r="N20" s="526"/>
      <c r="O20" s="515"/>
      <c r="P20" s="515"/>
      <c r="Q20" s="522"/>
    </row>
    <row r="21" spans="1:17" s="209" customFormat="1" ht="23.25" hidden="1" thickBot="1" x14ac:dyDescent="0.5">
      <c r="A21" s="202" t="str">
        <f>A14</f>
        <v>2 (18)</v>
      </c>
      <c r="B21" s="1150" t="str">
        <f>+B7</f>
        <v>B</v>
      </c>
      <c r="C21" s="1151"/>
      <c r="D21" s="1152"/>
      <c r="E21" s="48" t="s">
        <v>5</v>
      </c>
      <c r="F21" s="204" t="str">
        <f>F15</f>
        <v>5 (21)</v>
      </c>
      <c r="G21" s="1144" t="str">
        <f>+B10</f>
        <v>PG Coetzer (W/D)</v>
      </c>
      <c r="H21" s="1144"/>
      <c r="I21" s="1145"/>
      <c r="J21" s="894">
        <f>J20+1</f>
        <v>168</v>
      </c>
      <c r="K21" s="535"/>
      <c r="L21" s="535"/>
      <c r="M21" s="536"/>
      <c r="N21" s="527"/>
      <c r="O21" s="517"/>
      <c r="P21" s="517"/>
      <c r="Q21" s="523"/>
    </row>
    <row r="22" spans="1:17" s="209" customFormat="1" ht="20.25" thickBot="1" x14ac:dyDescent="0.45">
      <c r="A22" s="8"/>
      <c r="B22" s="8"/>
      <c r="C22" s="9"/>
      <c r="D22" s="8"/>
      <c r="E22" s="9"/>
      <c r="F22" s="9"/>
      <c r="G22" s="10"/>
      <c r="H22" s="10"/>
      <c r="I22" s="10"/>
      <c r="J22" s="537" t="s">
        <v>460</v>
      </c>
      <c r="K22" s="538" t="s">
        <v>3</v>
      </c>
      <c r="L22" s="538" t="s">
        <v>461</v>
      </c>
      <c r="M22" s="538" t="s">
        <v>70</v>
      </c>
      <c r="N22" s="1086" t="s">
        <v>4</v>
      </c>
      <c r="O22" s="1086"/>
      <c r="P22" s="1086"/>
      <c r="Q22" s="1087"/>
    </row>
    <row r="23" spans="1:17" s="209" customFormat="1" ht="22.5" hidden="1" x14ac:dyDescent="0.45">
      <c r="A23" s="203" t="str">
        <f>A17</f>
        <v>1 (17)</v>
      </c>
      <c r="B23" s="1141" t="str">
        <f>+B6</f>
        <v>A</v>
      </c>
      <c r="C23" s="1141"/>
      <c r="D23" s="1141"/>
      <c r="E23" s="14" t="s">
        <v>5</v>
      </c>
      <c r="F23" s="46" t="str">
        <f>F15</f>
        <v>5 (21)</v>
      </c>
      <c r="G23" s="1153" t="str">
        <f>+B10</f>
        <v>PG Coetzer (W/D)</v>
      </c>
      <c r="H23" s="1154"/>
      <c r="I23" s="1155"/>
      <c r="J23" s="895">
        <f>J21+1</f>
        <v>169</v>
      </c>
      <c r="K23" s="896"/>
      <c r="L23" s="896"/>
      <c r="M23" s="897"/>
      <c r="N23" s="526"/>
      <c r="O23" s="515"/>
      <c r="P23" s="515"/>
      <c r="Q23" s="522"/>
    </row>
    <row r="24" spans="1:17" s="209" customFormat="1" ht="23.25" thickBot="1" x14ac:dyDescent="0.5">
      <c r="A24" s="202" t="str">
        <f>A14</f>
        <v>2 (18)</v>
      </c>
      <c r="B24" s="1131" t="str">
        <f>+B7</f>
        <v>B</v>
      </c>
      <c r="C24" s="1131"/>
      <c r="D24" s="1131"/>
      <c r="E24" s="48" t="s">
        <v>5</v>
      </c>
      <c r="F24" s="204" t="str">
        <f>A15</f>
        <v>3 (19)</v>
      </c>
      <c r="G24" s="1148" t="str">
        <f>+B8</f>
        <v>Matt de Villiers</v>
      </c>
      <c r="H24" s="1148"/>
      <c r="I24" s="1149"/>
      <c r="J24" s="973">
        <f>J23+1</f>
        <v>170</v>
      </c>
      <c r="K24" s="974" t="s">
        <v>462</v>
      </c>
      <c r="L24" s="974">
        <v>7</v>
      </c>
      <c r="M24" s="975" t="s">
        <v>10</v>
      </c>
      <c r="N24" s="527"/>
      <c r="O24" s="517"/>
      <c r="P24" s="517"/>
      <c r="Q24" s="523"/>
    </row>
    <row r="25" spans="1:17" s="209" customFormat="1" ht="20.25" thickBot="1" x14ac:dyDescent="0.45">
      <c r="A25" s="8"/>
      <c r="B25" s="8"/>
      <c r="C25" s="9"/>
      <c r="D25" s="8"/>
      <c r="E25" s="9"/>
      <c r="F25" s="9"/>
      <c r="G25" s="10"/>
      <c r="H25" s="10"/>
      <c r="I25" s="10"/>
      <c r="J25" s="537" t="s">
        <v>460</v>
      </c>
      <c r="K25" s="538" t="s">
        <v>3</v>
      </c>
      <c r="L25" s="538" t="s">
        <v>461</v>
      </c>
      <c r="M25" s="538" t="s">
        <v>70</v>
      </c>
      <c r="N25" s="1086" t="s">
        <v>4</v>
      </c>
      <c r="O25" s="1086"/>
      <c r="P25" s="1086"/>
      <c r="Q25" s="1087"/>
    </row>
    <row r="26" spans="1:17" s="209" customFormat="1" ht="22.5" x14ac:dyDescent="0.45">
      <c r="A26" s="203" t="str">
        <f>A15</f>
        <v>3 (19)</v>
      </c>
      <c r="B26" s="1141" t="str">
        <f>+B8</f>
        <v>Matt de Villiers</v>
      </c>
      <c r="C26" s="1147"/>
      <c r="D26" s="1147"/>
      <c r="E26" s="14" t="s">
        <v>5</v>
      </c>
      <c r="F26" s="46" t="str">
        <f>F14</f>
        <v>4 (20)</v>
      </c>
      <c r="G26" s="1142" t="str">
        <f>+B9</f>
        <v>D</v>
      </c>
      <c r="H26" s="1142"/>
      <c r="I26" s="1143"/>
      <c r="J26" s="973">
        <f>J24+1</f>
        <v>171</v>
      </c>
      <c r="K26" s="974" t="s">
        <v>462</v>
      </c>
      <c r="L26" s="974">
        <v>7</v>
      </c>
      <c r="M26" s="975" t="s">
        <v>477</v>
      </c>
      <c r="N26" s="527"/>
      <c r="O26" s="517"/>
      <c r="P26" s="517"/>
      <c r="Q26" s="523"/>
    </row>
    <row r="27" spans="1:17" s="209" customFormat="1" ht="23.25" thickBot="1" x14ac:dyDescent="0.5">
      <c r="A27" s="202" t="str">
        <f>A17</f>
        <v>1 (17)</v>
      </c>
      <c r="B27" s="1131" t="str">
        <f>+B6</f>
        <v>A</v>
      </c>
      <c r="C27" s="1146"/>
      <c r="D27" s="1146"/>
      <c r="E27" s="48" t="s">
        <v>5</v>
      </c>
      <c r="F27" s="204" t="str">
        <f>A14</f>
        <v>2 (18)</v>
      </c>
      <c r="G27" s="1148" t="str">
        <f>+B7</f>
        <v>B</v>
      </c>
      <c r="H27" s="1148"/>
      <c r="I27" s="1149"/>
      <c r="J27" s="994">
        <f>J26+1</f>
        <v>172</v>
      </c>
      <c r="K27" s="995" t="s">
        <v>462</v>
      </c>
      <c r="L27" s="995">
        <v>7</v>
      </c>
      <c r="M27" s="997" t="s">
        <v>86</v>
      </c>
      <c r="N27" s="528"/>
      <c r="O27" s="519"/>
      <c r="P27" s="519"/>
      <c r="Q27" s="524"/>
    </row>
    <row r="28" spans="1:17" s="209" customFormat="1" x14ac:dyDescent="0.3"/>
    <row r="29" spans="1:17" s="209" customFormat="1" x14ac:dyDescent="0.3"/>
    <row r="30" spans="1:17" s="209" customFormat="1" x14ac:dyDescent="0.3"/>
    <row r="31" spans="1:17" s="209" customFormat="1" x14ac:dyDescent="0.3"/>
    <row r="32" spans="1:17" s="209" customFormat="1" x14ac:dyDescent="0.3"/>
    <row r="33" s="209" customFormat="1" x14ac:dyDescent="0.3"/>
    <row r="34" s="209" customFormat="1" x14ac:dyDescent="0.3"/>
    <row r="35" s="209" customFormat="1" x14ac:dyDescent="0.3"/>
  </sheetData>
  <sheetProtection password="CE28" sheet="1" objects="1" scenarios="1"/>
  <mergeCells count="34">
    <mergeCell ref="N16:Q16"/>
    <mergeCell ref="N19:Q19"/>
    <mergeCell ref="N22:Q22"/>
    <mergeCell ref="N25:Q25"/>
    <mergeCell ref="B21:D21"/>
    <mergeCell ref="G21:I21"/>
    <mergeCell ref="B23:D23"/>
    <mergeCell ref="G23:I23"/>
    <mergeCell ref="B17:D17"/>
    <mergeCell ref="B18:D18"/>
    <mergeCell ref="G17:I17"/>
    <mergeCell ref="G18:I18"/>
    <mergeCell ref="B20:D20"/>
    <mergeCell ref="G20:I20"/>
    <mergeCell ref="B27:D27"/>
    <mergeCell ref="B26:D26"/>
    <mergeCell ref="G26:I26"/>
    <mergeCell ref="G27:I27"/>
    <mergeCell ref="G24:I24"/>
    <mergeCell ref="B24:D24"/>
    <mergeCell ref="B15:D15"/>
    <mergeCell ref="A1:Q1"/>
    <mergeCell ref="A2:Q2"/>
    <mergeCell ref="B5:C5"/>
    <mergeCell ref="B6:C6"/>
    <mergeCell ref="B7:C7"/>
    <mergeCell ref="B8:C8"/>
    <mergeCell ref="B9:C9"/>
    <mergeCell ref="B10:C10"/>
    <mergeCell ref="A3:Q3"/>
    <mergeCell ref="N13:Q13"/>
    <mergeCell ref="B14:D14"/>
    <mergeCell ref="G14:I14"/>
    <mergeCell ref="G15:I15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workbookViewId="0">
      <selection activeCell="B6" sqref="B6:C6"/>
    </sheetView>
  </sheetViews>
  <sheetFormatPr defaultColWidth="9.140625" defaultRowHeight="15" x14ac:dyDescent="0.3"/>
  <cols>
    <col min="1" max="2" width="9.140625" style="209"/>
    <col min="3" max="3" width="16.7109375" style="209" customWidth="1"/>
    <col min="4" max="16384" width="9.140625" style="209"/>
  </cols>
  <sheetData>
    <row r="1" spans="1:21" ht="37.5" x14ac:dyDescent="0.7">
      <c r="A1" s="1088" t="s">
        <v>165</v>
      </c>
      <c r="B1" s="1089"/>
      <c r="C1" s="1089"/>
      <c r="D1" s="1089"/>
      <c r="E1" s="1089"/>
      <c r="F1" s="1089"/>
      <c r="G1" s="1089"/>
      <c r="H1" s="1089"/>
      <c r="I1" s="1089"/>
      <c r="J1" s="1089"/>
      <c r="K1" s="1089"/>
      <c r="L1" s="1089"/>
      <c r="M1" s="1089"/>
      <c r="N1" s="1089"/>
      <c r="O1" s="1089"/>
      <c r="P1" s="1089"/>
      <c r="Q1" s="207"/>
      <c r="R1" s="207"/>
      <c r="S1" s="207"/>
      <c r="T1" s="207"/>
      <c r="U1" s="208"/>
    </row>
    <row r="2" spans="1:21" ht="37.5" x14ac:dyDescent="0.7">
      <c r="A2" s="1089" t="s">
        <v>175</v>
      </c>
      <c r="B2" s="1089"/>
      <c r="C2" s="1089"/>
      <c r="D2" s="1089"/>
      <c r="E2" s="1089"/>
      <c r="F2" s="1089"/>
      <c r="G2" s="1089"/>
      <c r="H2" s="1089"/>
      <c r="I2" s="1089"/>
      <c r="J2" s="1089"/>
      <c r="K2" s="1089"/>
      <c r="L2" s="1089"/>
      <c r="M2" s="1089"/>
      <c r="N2" s="1089"/>
      <c r="O2" s="1089"/>
      <c r="P2" s="1089"/>
      <c r="Q2" s="207"/>
      <c r="R2" s="210"/>
    </row>
    <row r="3" spans="1:21" ht="37.5" x14ac:dyDescent="0.6">
      <c r="A3" s="1090" t="s">
        <v>71</v>
      </c>
      <c r="B3" s="1090"/>
      <c r="C3" s="1090"/>
      <c r="D3" s="1090"/>
      <c r="E3" s="1090"/>
      <c r="F3" s="1090"/>
      <c r="G3" s="1090"/>
      <c r="H3" s="1090"/>
      <c r="I3" s="1090"/>
      <c r="J3" s="1090"/>
      <c r="K3" s="1090"/>
      <c r="L3" s="1090"/>
      <c r="M3" s="1090"/>
      <c r="N3" s="1090"/>
      <c r="O3" s="1090"/>
      <c r="P3" s="1090"/>
      <c r="Q3" s="207"/>
      <c r="R3" s="210"/>
    </row>
    <row r="4" spans="1:21" ht="20.25" thickBot="1" x14ac:dyDescent="0.45">
      <c r="A4" s="27"/>
      <c r="B4" s="27"/>
      <c r="C4" s="27"/>
      <c r="D4" s="27"/>
      <c r="E4" s="28"/>
      <c r="F4" s="27"/>
      <c r="G4" s="27"/>
      <c r="H4" s="28"/>
      <c r="I4" s="28"/>
      <c r="J4" s="27"/>
    </row>
    <row r="5" spans="1:21" ht="20.25" thickBot="1" x14ac:dyDescent="0.45">
      <c r="A5" s="200" t="s">
        <v>0</v>
      </c>
      <c r="B5" s="1165" t="s">
        <v>1</v>
      </c>
      <c r="C5" s="1166"/>
      <c r="D5" s="160">
        <v>1</v>
      </c>
      <c r="E5" s="161">
        <v>2</v>
      </c>
      <c r="F5" s="162">
        <v>3</v>
      </c>
      <c r="G5" s="163">
        <v>4</v>
      </c>
      <c r="H5" s="162">
        <v>5</v>
      </c>
      <c r="I5" s="211">
        <v>6</v>
      </c>
      <c r="J5" s="211">
        <v>6</v>
      </c>
      <c r="K5" s="5" t="s">
        <v>2</v>
      </c>
      <c r="L5" s="5" t="s">
        <v>6</v>
      </c>
      <c r="M5" s="33"/>
      <c r="N5" s="780" t="s">
        <v>495</v>
      </c>
      <c r="O5" s="649"/>
      <c r="P5" s="649"/>
      <c r="Q5" s="649"/>
    </row>
    <row r="6" spans="1:21" ht="19.5" x14ac:dyDescent="0.4">
      <c r="A6" s="448">
        <v>1</v>
      </c>
      <c r="B6" s="1167" t="str">
        <f>'BOYS ENTRIES'!C43&amp;" "&amp;'BOYS ENTRIES'!B43</f>
        <v>Kyle Holloway</v>
      </c>
      <c r="C6" s="1168"/>
      <c r="D6" s="34"/>
      <c r="E6" s="35"/>
      <c r="F6" s="35"/>
      <c r="G6" s="35"/>
      <c r="H6" s="35"/>
      <c r="I6" s="212"/>
      <c r="J6" s="212"/>
      <c r="K6" s="36">
        <f>SUM(D6:J6)</f>
        <v>0</v>
      </c>
      <c r="L6" s="36"/>
      <c r="M6" s="37"/>
      <c r="N6" s="914" t="s">
        <v>497</v>
      </c>
      <c r="O6" s="781"/>
      <c r="P6" s="781"/>
      <c r="Q6" s="781"/>
    </row>
    <row r="7" spans="1:21" ht="19.5" x14ac:dyDescent="0.4">
      <c r="A7" s="449">
        <v>2</v>
      </c>
      <c r="B7" s="1162" t="str">
        <f>'BOYS ENTRIES'!C44&amp;" "&amp;'BOYS ENTRIES'!B44</f>
        <v>Rivoni Mathebula</v>
      </c>
      <c r="C7" s="1163"/>
      <c r="D7" s="38"/>
      <c r="E7" s="39"/>
      <c r="F7" s="40"/>
      <c r="G7" s="40"/>
      <c r="H7" s="40"/>
      <c r="I7" s="213"/>
      <c r="J7" s="213"/>
      <c r="K7" s="41">
        <f>SUM(D7:J7)</f>
        <v>0</v>
      </c>
      <c r="L7" s="41"/>
      <c r="M7" s="37"/>
      <c r="N7" s="914"/>
      <c r="O7" s="587"/>
      <c r="P7" s="587"/>
      <c r="Q7" s="587"/>
    </row>
    <row r="8" spans="1:21" ht="19.5" x14ac:dyDescent="0.4">
      <c r="A8" s="449">
        <v>3</v>
      </c>
      <c r="B8" s="1162" t="str">
        <f>'BOYS ENTRIES'!C45&amp;" "&amp;'BOYS ENTRIES'!B45</f>
        <v>Rico Coetsee</v>
      </c>
      <c r="C8" s="1163"/>
      <c r="D8" s="38"/>
      <c r="E8" s="40"/>
      <c r="F8" s="39"/>
      <c r="G8" s="40"/>
      <c r="H8" s="40"/>
      <c r="I8" s="213"/>
      <c r="J8" s="213"/>
      <c r="K8" s="41">
        <f t="shared" ref="K8:K12" si="0">SUM(D8:J8)</f>
        <v>0</v>
      </c>
      <c r="L8" s="41"/>
      <c r="M8" s="37"/>
      <c r="N8" s="914" t="s">
        <v>496</v>
      </c>
      <c r="O8" s="781"/>
      <c r="P8" s="781"/>
      <c r="Q8" s="781"/>
    </row>
    <row r="9" spans="1:21" ht="19.5" x14ac:dyDescent="0.4">
      <c r="A9" s="449">
        <v>4</v>
      </c>
      <c r="B9" s="1162" t="str">
        <f>'BOYS ENTRIES'!C46&amp;" "&amp;'BOYS ENTRIES'!B46</f>
        <v>Udore Barwise</v>
      </c>
      <c r="C9" s="1163"/>
      <c r="D9" s="38"/>
      <c r="E9" s="40"/>
      <c r="F9" s="40"/>
      <c r="G9" s="39"/>
      <c r="H9" s="40"/>
      <c r="I9" s="213"/>
      <c r="J9" s="213"/>
      <c r="K9" s="41">
        <f t="shared" si="0"/>
        <v>0</v>
      </c>
      <c r="L9" s="41"/>
      <c r="M9" s="37"/>
      <c r="N9" s="915"/>
      <c r="O9" s="587"/>
      <c r="P9" s="587"/>
      <c r="Q9" s="587"/>
    </row>
    <row r="10" spans="1:21" ht="19.5" x14ac:dyDescent="0.4">
      <c r="A10" s="449">
        <v>5</v>
      </c>
      <c r="B10" s="1162" t="str">
        <f>'BOYS ENTRIES'!C47&amp;" "&amp;'BOYS ENTRIES'!B47</f>
        <v>Richter de Beer</v>
      </c>
      <c r="C10" s="1163"/>
      <c r="D10" s="38"/>
      <c r="E10" s="40"/>
      <c r="F10" s="40"/>
      <c r="G10" s="40"/>
      <c r="H10" s="39"/>
      <c r="I10" s="214"/>
      <c r="J10" s="214"/>
      <c r="K10" s="41">
        <f t="shared" si="0"/>
        <v>0</v>
      </c>
      <c r="L10" s="41"/>
      <c r="M10" s="37"/>
      <c r="N10" s="914" t="s">
        <v>509</v>
      </c>
      <c r="O10" s="781"/>
      <c r="P10" s="781"/>
      <c r="Q10" s="781"/>
    </row>
    <row r="11" spans="1:21" ht="19.5" x14ac:dyDescent="0.4">
      <c r="A11" s="449">
        <v>6</v>
      </c>
      <c r="B11" s="1162" t="str">
        <f>'BOYS ENTRIES'!C48&amp;" "&amp;'BOYS ENTRIES'!B48</f>
        <v>Pieter Badenhorst</v>
      </c>
      <c r="C11" s="1163"/>
      <c r="D11" s="38"/>
      <c r="E11" s="40"/>
      <c r="F11" s="40"/>
      <c r="G11" s="40"/>
      <c r="H11" s="40"/>
      <c r="I11" s="215"/>
      <c r="J11" s="41">
        <f>SUM(C11:H11)</f>
        <v>0</v>
      </c>
      <c r="K11" s="41">
        <f t="shared" si="0"/>
        <v>0</v>
      </c>
      <c r="L11" s="41"/>
      <c r="M11" s="37"/>
    </row>
    <row r="12" spans="1:21" ht="20.25" thickBot="1" x14ac:dyDescent="0.45">
      <c r="A12" s="450">
        <v>7</v>
      </c>
      <c r="B12" s="1169" t="str">
        <f>'BOYS ENTRIES'!C49&amp;" "&amp;'BOYS ENTRIES'!B49</f>
        <v>Dewald Opperman</v>
      </c>
      <c r="C12" s="1170"/>
      <c r="D12" s="308"/>
      <c r="E12" s="309"/>
      <c r="F12" s="309"/>
      <c r="G12" s="309"/>
      <c r="H12" s="309"/>
      <c r="I12" s="309"/>
      <c r="J12" s="215"/>
      <c r="K12" s="45">
        <f t="shared" si="0"/>
        <v>0</v>
      </c>
      <c r="L12" s="310"/>
      <c r="M12" s="37"/>
    </row>
    <row r="13" spans="1:21" ht="15.75" thickBot="1" x14ac:dyDescent="0.35">
      <c r="A13" s="8"/>
      <c r="B13" s="8"/>
      <c r="C13" s="9"/>
      <c r="D13" s="8"/>
      <c r="E13" s="9"/>
      <c r="F13" s="9"/>
      <c r="G13" s="10"/>
      <c r="H13" s="10"/>
      <c r="I13" s="10"/>
      <c r="J13" s="10"/>
    </row>
    <row r="14" spans="1:21" ht="20.25" thickBot="1" x14ac:dyDescent="0.45">
      <c r="A14" s="8"/>
      <c r="B14" s="8"/>
      <c r="C14" s="9"/>
      <c r="D14" s="8"/>
      <c r="E14" s="9"/>
      <c r="F14" s="9"/>
      <c r="G14" s="10"/>
      <c r="H14" s="10"/>
      <c r="I14" s="10"/>
      <c r="J14" s="537" t="s">
        <v>460</v>
      </c>
      <c r="K14" s="538" t="s">
        <v>3</v>
      </c>
      <c r="L14" s="538" t="s">
        <v>461</v>
      </c>
      <c r="M14" s="538" t="s">
        <v>70</v>
      </c>
      <c r="N14" s="1159" t="s">
        <v>4</v>
      </c>
      <c r="O14" s="1160"/>
      <c r="P14" s="1160"/>
      <c r="Q14" s="1161"/>
    </row>
    <row r="15" spans="1:21" ht="22.5" x14ac:dyDescent="0.45">
      <c r="A15" s="203">
        <v>1</v>
      </c>
      <c r="B15" s="1141" t="str">
        <f>B6</f>
        <v>Kyle Holloway</v>
      </c>
      <c r="C15" s="1147"/>
      <c r="D15" s="1147"/>
      <c r="E15" s="14" t="s">
        <v>5</v>
      </c>
      <c r="F15" s="46">
        <v>6</v>
      </c>
      <c r="G15" s="1147" t="str">
        <f>B11</f>
        <v>Pieter Badenhorst</v>
      </c>
      <c r="H15" s="1147"/>
      <c r="I15" s="1164"/>
      <c r="J15" s="856">
        <v>173</v>
      </c>
      <c r="K15" s="857" t="s">
        <v>463</v>
      </c>
      <c r="L15" s="857">
        <v>5</v>
      </c>
      <c r="M15" s="858" t="s">
        <v>10</v>
      </c>
      <c r="N15" s="526"/>
      <c r="O15" s="515"/>
      <c r="P15" s="515"/>
      <c r="Q15" s="522"/>
    </row>
    <row r="16" spans="1:21" ht="22.5" x14ac:dyDescent="0.45">
      <c r="A16" s="201">
        <v>2</v>
      </c>
      <c r="B16" s="1156" t="str">
        <f>B7</f>
        <v>Rivoni Mathebula</v>
      </c>
      <c r="C16" s="1157"/>
      <c r="D16" s="1157"/>
      <c r="E16" s="47" t="s">
        <v>5</v>
      </c>
      <c r="F16" s="11">
        <v>5</v>
      </c>
      <c r="G16" s="1157" t="str">
        <f>B10</f>
        <v>Richter de Beer</v>
      </c>
      <c r="H16" s="1157"/>
      <c r="I16" s="1175"/>
      <c r="J16" s="869">
        <f>J15+1</f>
        <v>174</v>
      </c>
      <c r="K16" s="870" t="s">
        <v>463</v>
      </c>
      <c r="L16" s="870">
        <v>5</v>
      </c>
      <c r="M16" s="871" t="s">
        <v>83</v>
      </c>
      <c r="N16" s="527"/>
      <c r="O16" s="517"/>
      <c r="P16" s="517"/>
      <c r="Q16" s="523"/>
    </row>
    <row r="17" spans="1:17" ht="23.25" thickBot="1" x14ac:dyDescent="0.5">
      <c r="A17" s="202">
        <v>3</v>
      </c>
      <c r="B17" s="1131" t="str">
        <f>B8</f>
        <v>Rico Coetsee</v>
      </c>
      <c r="C17" s="1146"/>
      <c r="D17" s="1146"/>
      <c r="E17" s="48" t="s">
        <v>5</v>
      </c>
      <c r="F17" s="204">
        <v>4</v>
      </c>
      <c r="G17" s="1146" t="str">
        <f>B9</f>
        <v>Udore Barwise</v>
      </c>
      <c r="H17" s="1146"/>
      <c r="I17" s="1171"/>
      <c r="J17" s="1005">
        <f>J16+1</f>
        <v>175</v>
      </c>
      <c r="K17" s="1006" t="s">
        <v>463</v>
      </c>
      <c r="L17" s="1006">
        <v>4</v>
      </c>
      <c r="M17" s="1007" t="s">
        <v>9</v>
      </c>
      <c r="N17" s="528"/>
      <c r="O17" s="519"/>
      <c r="P17" s="519"/>
      <c r="Q17" s="524"/>
    </row>
    <row r="18" spans="1:17" ht="23.25" hidden="1" thickBot="1" x14ac:dyDescent="0.5">
      <c r="A18" s="219">
        <v>7</v>
      </c>
      <c r="B18" s="1176" t="str">
        <f>B12</f>
        <v>Dewald Opperman</v>
      </c>
      <c r="C18" s="1177"/>
      <c r="D18" s="1177"/>
      <c r="E18" s="220" t="s">
        <v>5</v>
      </c>
      <c r="F18" s="221" t="s">
        <v>164</v>
      </c>
      <c r="G18" s="1178" t="s">
        <v>14</v>
      </c>
      <c r="H18" s="1178"/>
      <c r="I18" s="1179"/>
      <c r="J18" s="999" t="s">
        <v>164</v>
      </c>
      <c r="K18" s="1000"/>
      <c r="L18" s="1000"/>
      <c r="M18" s="1001"/>
      <c r="N18" s="1002"/>
      <c r="O18" s="1003"/>
      <c r="P18" s="1003"/>
      <c r="Q18" s="1004"/>
    </row>
    <row r="19" spans="1:17" ht="20.25" thickBot="1" x14ac:dyDescent="0.45">
      <c r="A19" s="8"/>
      <c r="B19" s="8"/>
      <c r="C19" s="9"/>
      <c r="D19" s="8"/>
      <c r="E19" s="9"/>
      <c r="F19" s="9"/>
      <c r="G19" s="10"/>
      <c r="H19" s="10"/>
      <c r="I19" s="10"/>
      <c r="J19" s="537" t="s">
        <v>460</v>
      </c>
      <c r="K19" s="538" t="s">
        <v>3</v>
      </c>
      <c r="L19" s="538" t="s">
        <v>461</v>
      </c>
      <c r="M19" s="538" t="s">
        <v>70</v>
      </c>
      <c r="N19" s="1159" t="s">
        <v>4</v>
      </c>
      <c r="O19" s="1160"/>
      <c r="P19" s="1160"/>
      <c r="Q19" s="1161"/>
    </row>
    <row r="20" spans="1:17" ht="22.5" x14ac:dyDescent="0.45">
      <c r="A20" s="203">
        <v>1</v>
      </c>
      <c r="B20" s="1141" t="str">
        <f>B15</f>
        <v>Kyle Holloway</v>
      </c>
      <c r="C20" s="1141"/>
      <c r="D20" s="1141"/>
      <c r="E20" s="14" t="s">
        <v>5</v>
      </c>
      <c r="F20" s="46">
        <v>5</v>
      </c>
      <c r="G20" s="1142" t="str">
        <f>G16</f>
        <v>Richter de Beer</v>
      </c>
      <c r="H20" s="1142"/>
      <c r="I20" s="1143"/>
      <c r="J20" s="970">
        <f>J17+1</f>
        <v>176</v>
      </c>
      <c r="K20" s="971" t="s">
        <v>462</v>
      </c>
      <c r="L20" s="971">
        <v>5</v>
      </c>
      <c r="M20" s="972" t="s">
        <v>478</v>
      </c>
      <c r="N20" s="526"/>
      <c r="O20" s="515"/>
      <c r="P20" s="515"/>
      <c r="Q20" s="522"/>
    </row>
    <row r="21" spans="1:17" ht="22.5" x14ac:dyDescent="0.45">
      <c r="A21" s="201">
        <v>2</v>
      </c>
      <c r="B21" s="1156" t="str">
        <f>B16</f>
        <v>Rivoni Mathebula</v>
      </c>
      <c r="C21" s="1156"/>
      <c r="D21" s="1156"/>
      <c r="E21" s="47" t="s">
        <v>5</v>
      </c>
      <c r="F21" s="11">
        <v>4</v>
      </c>
      <c r="G21" s="1172" t="str">
        <f>G17</f>
        <v>Udore Barwise</v>
      </c>
      <c r="H21" s="1172"/>
      <c r="I21" s="1173"/>
      <c r="J21" s="973">
        <f>J20+1</f>
        <v>177</v>
      </c>
      <c r="K21" s="974" t="s">
        <v>462</v>
      </c>
      <c r="L21" s="974">
        <v>6</v>
      </c>
      <c r="M21" s="975" t="s">
        <v>478</v>
      </c>
      <c r="N21" s="527"/>
      <c r="O21" s="517"/>
      <c r="P21" s="517"/>
      <c r="Q21" s="523"/>
    </row>
    <row r="22" spans="1:17" ht="23.25" thickBot="1" x14ac:dyDescent="0.5">
      <c r="A22" s="202">
        <v>6</v>
      </c>
      <c r="B22" s="1131" t="str">
        <f>G15</f>
        <v>Pieter Badenhorst</v>
      </c>
      <c r="C22" s="1146"/>
      <c r="D22" s="1146"/>
      <c r="E22" s="48" t="s">
        <v>5</v>
      </c>
      <c r="F22" s="204">
        <v>7</v>
      </c>
      <c r="G22" s="1146" t="str">
        <f>B18</f>
        <v>Dewald Opperman</v>
      </c>
      <c r="H22" s="1146"/>
      <c r="I22" s="1171"/>
      <c r="J22" s="1005">
        <f>J21+1</f>
        <v>178</v>
      </c>
      <c r="K22" s="1006" t="s">
        <v>463</v>
      </c>
      <c r="L22" s="1006">
        <v>5</v>
      </c>
      <c r="M22" s="1007" t="s">
        <v>84</v>
      </c>
      <c r="N22" s="528"/>
      <c r="O22" s="519"/>
      <c r="P22" s="519"/>
      <c r="Q22" s="524"/>
    </row>
    <row r="23" spans="1:17" ht="23.25" hidden="1" thickBot="1" x14ac:dyDescent="0.5">
      <c r="A23" s="219">
        <v>3</v>
      </c>
      <c r="B23" s="1176" t="str">
        <f>B17</f>
        <v>Rico Coetsee</v>
      </c>
      <c r="C23" s="1177"/>
      <c r="D23" s="1177"/>
      <c r="E23" s="220" t="s">
        <v>5</v>
      </c>
      <c r="F23" s="221" t="s">
        <v>164</v>
      </c>
      <c r="G23" s="1178" t="s">
        <v>14</v>
      </c>
      <c r="H23" s="1178"/>
      <c r="I23" s="1179"/>
      <c r="J23" s="999" t="s">
        <v>164</v>
      </c>
      <c r="K23" s="1000"/>
      <c r="L23" s="1000"/>
      <c r="M23" s="1001"/>
      <c r="N23" s="1002"/>
      <c r="O23" s="1003"/>
      <c r="P23" s="1003"/>
      <c r="Q23" s="1004"/>
    </row>
    <row r="24" spans="1:17" ht="20.25" thickBot="1" x14ac:dyDescent="0.45">
      <c r="A24" s="8"/>
      <c r="B24" s="8"/>
      <c r="C24" s="9"/>
      <c r="D24" s="8"/>
      <c r="E24" s="9"/>
      <c r="F24" s="9"/>
      <c r="G24" s="10"/>
      <c r="H24" s="10"/>
      <c r="I24" s="10"/>
      <c r="J24" s="537" t="s">
        <v>460</v>
      </c>
      <c r="K24" s="538" t="s">
        <v>3</v>
      </c>
      <c r="L24" s="538" t="s">
        <v>461</v>
      </c>
      <c r="M24" s="538" t="s">
        <v>70</v>
      </c>
      <c r="N24" s="1159" t="s">
        <v>4</v>
      </c>
      <c r="O24" s="1160"/>
      <c r="P24" s="1160"/>
      <c r="Q24" s="1161"/>
    </row>
    <row r="25" spans="1:17" ht="22.5" x14ac:dyDescent="0.45">
      <c r="A25" s="218">
        <v>2</v>
      </c>
      <c r="B25" s="1141" t="str">
        <f>B16</f>
        <v>Rivoni Mathebula</v>
      </c>
      <c r="C25" s="1147"/>
      <c r="D25" s="1147"/>
      <c r="E25" s="14" t="s">
        <v>5</v>
      </c>
      <c r="F25" s="164">
        <v>7</v>
      </c>
      <c r="G25" s="1142" t="str">
        <f>B18</f>
        <v>Dewald Opperman</v>
      </c>
      <c r="H25" s="1142"/>
      <c r="I25" s="1143"/>
      <c r="J25" s="856">
        <f>J22+1</f>
        <v>179</v>
      </c>
      <c r="K25" s="857" t="s">
        <v>463</v>
      </c>
      <c r="L25" s="857">
        <v>5</v>
      </c>
      <c r="M25" s="858" t="s">
        <v>479</v>
      </c>
      <c r="N25" s="526"/>
      <c r="O25" s="515"/>
      <c r="P25" s="515"/>
      <c r="Q25" s="522"/>
    </row>
    <row r="26" spans="1:17" ht="22.5" x14ac:dyDescent="0.45">
      <c r="A26" s="13">
        <v>3</v>
      </c>
      <c r="B26" s="1157" t="str">
        <f>B17</f>
        <v>Rico Coetsee</v>
      </c>
      <c r="C26" s="1174"/>
      <c r="D26" s="1174"/>
      <c r="E26" s="47" t="s">
        <v>5</v>
      </c>
      <c r="F26" s="12">
        <v>6</v>
      </c>
      <c r="G26" s="1172" t="str">
        <f>G15</f>
        <v>Pieter Badenhorst</v>
      </c>
      <c r="H26" s="1172"/>
      <c r="I26" s="1173"/>
      <c r="J26" s="973">
        <f>J25+1</f>
        <v>180</v>
      </c>
      <c r="K26" s="974" t="s">
        <v>462</v>
      </c>
      <c r="L26" s="974">
        <v>7</v>
      </c>
      <c r="M26" s="975" t="s">
        <v>478</v>
      </c>
      <c r="N26" s="527"/>
      <c r="O26" s="517"/>
      <c r="P26" s="517"/>
      <c r="Q26" s="523"/>
    </row>
    <row r="27" spans="1:17" ht="23.25" thickBot="1" x14ac:dyDescent="0.5">
      <c r="A27" s="202">
        <v>4</v>
      </c>
      <c r="B27" s="1131" t="str">
        <f>G17</f>
        <v>Udore Barwise</v>
      </c>
      <c r="C27" s="1131"/>
      <c r="D27" s="1131"/>
      <c r="E27" s="48" t="s">
        <v>5</v>
      </c>
      <c r="F27" s="204">
        <v>5</v>
      </c>
      <c r="G27" s="1146" t="str">
        <f>G16</f>
        <v>Richter de Beer</v>
      </c>
      <c r="H27" s="1146"/>
      <c r="I27" s="1171"/>
      <c r="J27" s="1005">
        <f>J26+1</f>
        <v>181</v>
      </c>
      <c r="K27" s="1006" t="s">
        <v>463</v>
      </c>
      <c r="L27" s="1006">
        <v>5</v>
      </c>
      <c r="M27" s="1007" t="s">
        <v>480</v>
      </c>
      <c r="N27" s="528"/>
      <c r="O27" s="519"/>
      <c r="P27" s="519"/>
      <c r="Q27" s="524"/>
    </row>
    <row r="28" spans="1:17" ht="23.25" hidden="1" thickBot="1" x14ac:dyDescent="0.5">
      <c r="A28" s="219">
        <v>1</v>
      </c>
      <c r="B28" s="1176" t="str">
        <f>B15</f>
        <v>Kyle Holloway</v>
      </c>
      <c r="C28" s="1177"/>
      <c r="D28" s="1177"/>
      <c r="E28" s="220" t="s">
        <v>5</v>
      </c>
      <c r="F28" s="221" t="s">
        <v>164</v>
      </c>
      <c r="G28" s="1177" t="s">
        <v>14</v>
      </c>
      <c r="H28" s="1177"/>
      <c r="I28" s="1180"/>
      <c r="J28" s="999" t="s">
        <v>164</v>
      </c>
      <c r="K28" s="1000"/>
      <c r="L28" s="1000"/>
      <c r="M28" s="1001"/>
      <c r="N28" s="1002"/>
      <c r="O28" s="1003"/>
      <c r="P28" s="1003"/>
      <c r="Q28" s="1004"/>
    </row>
    <row r="29" spans="1:17" ht="20.25" thickBot="1" x14ac:dyDescent="0.45">
      <c r="A29" s="8"/>
      <c r="B29" s="8"/>
      <c r="C29" s="9"/>
      <c r="D29" s="8"/>
      <c r="E29" s="9"/>
      <c r="F29" s="9"/>
      <c r="G29" s="10"/>
      <c r="H29" s="10"/>
      <c r="I29" s="10"/>
      <c r="J29" s="537" t="s">
        <v>460</v>
      </c>
      <c r="K29" s="538" t="s">
        <v>3</v>
      </c>
      <c r="L29" s="538" t="s">
        <v>461</v>
      </c>
      <c r="M29" s="538" t="s">
        <v>70</v>
      </c>
      <c r="N29" s="1159" t="s">
        <v>4</v>
      </c>
      <c r="O29" s="1160"/>
      <c r="P29" s="1160"/>
      <c r="Q29" s="1161"/>
    </row>
    <row r="30" spans="1:17" ht="22.5" x14ac:dyDescent="0.45">
      <c r="A30" s="218">
        <v>1</v>
      </c>
      <c r="B30" s="1141" t="str">
        <f>B15</f>
        <v>Kyle Holloway</v>
      </c>
      <c r="C30" s="1147"/>
      <c r="D30" s="1147"/>
      <c r="E30" s="14" t="s">
        <v>5</v>
      </c>
      <c r="F30" s="164">
        <v>7</v>
      </c>
      <c r="G30" s="1147" t="str">
        <f>B18</f>
        <v>Dewald Opperman</v>
      </c>
      <c r="H30" s="1147"/>
      <c r="I30" s="1164"/>
      <c r="J30" s="970">
        <f>J27+1</f>
        <v>182</v>
      </c>
      <c r="K30" s="971" t="s">
        <v>462</v>
      </c>
      <c r="L30" s="971">
        <v>1</v>
      </c>
      <c r="M30" s="972" t="s">
        <v>85</v>
      </c>
      <c r="N30" s="526"/>
      <c r="O30" s="515"/>
      <c r="P30" s="515"/>
      <c r="Q30" s="522"/>
    </row>
    <row r="31" spans="1:17" ht="22.5" x14ac:dyDescent="0.45">
      <c r="A31" s="13">
        <v>2</v>
      </c>
      <c r="B31" s="1157" t="str">
        <f>B16</f>
        <v>Rivoni Mathebula</v>
      </c>
      <c r="C31" s="1182"/>
      <c r="D31" s="1182"/>
      <c r="E31" s="47" t="s">
        <v>5</v>
      </c>
      <c r="F31" s="12">
        <v>6</v>
      </c>
      <c r="G31" s="1157" t="str">
        <f>G15</f>
        <v>Pieter Badenhorst</v>
      </c>
      <c r="H31" s="1157"/>
      <c r="I31" s="1175"/>
      <c r="J31" s="973">
        <f>J30+1</f>
        <v>183</v>
      </c>
      <c r="K31" s="974" t="s">
        <v>462</v>
      </c>
      <c r="L31" s="974">
        <v>2</v>
      </c>
      <c r="M31" s="975" t="s">
        <v>85</v>
      </c>
      <c r="N31" s="527"/>
      <c r="O31" s="517"/>
      <c r="P31" s="517"/>
      <c r="Q31" s="523"/>
    </row>
    <row r="32" spans="1:17" ht="23.25" thickBot="1" x14ac:dyDescent="0.5">
      <c r="A32" s="202">
        <v>3</v>
      </c>
      <c r="B32" s="1131" t="str">
        <f>B17</f>
        <v>Rico Coetsee</v>
      </c>
      <c r="C32" s="1131"/>
      <c r="D32" s="1131"/>
      <c r="E32" s="48" t="s">
        <v>5</v>
      </c>
      <c r="F32" s="204">
        <v>5</v>
      </c>
      <c r="G32" s="1146" t="str">
        <f>G16</f>
        <v>Richter de Beer</v>
      </c>
      <c r="H32" s="1146"/>
      <c r="I32" s="1171"/>
      <c r="J32" s="994">
        <f>J31+1</f>
        <v>184</v>
      </c>
      <c r="K32" s="995" t="s">
        <v>462</v>
      </c>
      <c r="L32" s="995">
        <v>3</v>
      </c>
      <c r="M32" s="997" t="s">
        <v>85</v>
      </c>
      <c r="N32" s="528"/>
      <c r="O32" s="519"/>
      <c r="P32" s="519"/>
      <c r="Q32" s="524"/>
    </row>
    <row r="33" spans="1:17" ht="23.25" hidden="1" thickBot="1" x14ac:dyDescent="0.5">
      <c r="A33" s="219">
        <v>4</v>
      </c>
      <c r="B33" s="1176" t="str">
        <f>G17</f>
        <v>Udore Barwise</v>
      </c>
      <c r="C33" s="1177"/>
      <c r="D33" s="1177"/>
      <c r="E33" s="220" t="s">
        <v>5</v>
      </c>
      <c r="F33" s="221" t="s">
        <v>164</v>
      </c>
      <c r="G33" s="1177" t="s">
        <v>14</v>
      </c>
      <c r="H33" s="1177"/>
      <c r="I33" s="1180"/>
      <c r="J33" s="999" t="s">
        <v>164</v>
      </c>
      <c r="K33" s="1000"/>
      <c r="L33" s="1000"/>
      <c r="M33" s="1001"/>
      <c r="N33" s="1002"/>
      <c r="O33" s="1003"/>
      <c r="P33" s="1003"/>
      <c r="Q33" s="1004"/>
    </row>
    <row r="34" spans="1:17" ht="20.25" thickBot="1" x14ac:dyDescent="0.45">
      <c r="A34" s="8"/>
      <c r="B34" s="8"/>
      <c r="C34" s="9"/>
      <c r="D34" s="8"/>
      <c r="E34" s="9"/>
      <c r="F34" s="9"/>
      <c r="G34" s="10"/>
      <c r="H34" s="10"/>
      <c r="I34" s="10"/>
      <c r="J34" s="537" t="s">
        <v>460</v>
      </c>
      <c r="K34" s="538" t="s">
        <v>3</v>
      </c>
      <c r="L34" s="538" t="s">
        <v>461</v>
      </c>
      <c r="M34" s="538" t="s">
        <v>70</v>
      </c>
      <c r="N34" s="1159" t="s">
        <v>4</v>
      </c>
      <c r="O34" s="1160"/>
      <c r="P34" s="1160"/>
      <c r="Q34" s="1161"/>
    </row>
    <row r="35" spans="1:17" ht="22.5" x14ac:dyDescent="0.45">
      <c r="A35" s="203">
        <v>1</v>
      </c>
      <c r="B35" s="1141" t="str">
        <f>B30</f>
        <v>Kyle Holloway</v>
      </c>
      <c r="C35" s="1141"/>
      <c r="D35" s="1141"/>
      <c r="E35" s="14" t="s">
        <v>5</v>
      </c>
      <c r="F35" s="46">
        <v>3</v>
      </c>
      <c r="G35" s="1147" t="str">
        <f>B32</f>
        <v>Rico Coetsee</v>
      </c>
      <c r="H35" s="1181"/>
      <c r="I35" s="1164"/>
      <c r="J35" s="856">
        <f>J32+1</f>
        <v>185</v>
      </c>
      <c r="K35" s="857" t="s">
        <v>463</v>
      </c>
      <c r="L35" s="857">
        <v>5</v>
      </c>
      <c r="M35" s="858" t="s">
        <v>481</v>
      </c>
      <c r="N35" s="526"/>
      <c r="O35" s="515"/>
      <c r="P35" s="515"/>
      <c r="Q35" s="522"/>
    </row>
    <row r="36" spans="1:17" ht="22.5" x14ac:dyDescent="0.45">
      <c r="A36" s="201">
        <v>4</v>
      </c>
      <c r="B36" s="1156" t="str">
        <f>B33</f>
        <v>Udore Barwise</v>
      </c>
      <c r="C36" s="1156"/>
      <c r="D36" s="1156"/>
      <c r="E36" s="47" t="s">
        <v>5</v>
      </c>
      <c r="F36" s="11">
        <v>7</v>
      </c>
      <c r="G36" s="1157" t="str">
        <f>G30</f>
        <v>Dewald Opperman</v>
      </c>
      <c r="H36" s="1157"/>
      <c r="I36" s="1175"/>
      <c r="J36" s="973">
        <f>J35+1</f>
        <v>186</v>
      </c>
      <c r="K36" s="974" t="s">
        <v>462</v>
      </c>
      <c r="L36" s="974">
        <v>5</v>
      </c>
      <c r="M36" s="975" t="s">
        <v>489</v>
      </c>
      <c r="N36" s="527"/>
      <c r="O36" s="517"/>
      <c r="P36" s="517"/>
      <c r="Q36" s="523"/>
    </row>
    <row r="37" spans="1:17" ht="23.25" thickBot="1" x14ac:dyDescent="0.5">
      <c r="A37" s="202">
        <v>5</v>
      </c>
      <c r="B37" s="1131" t="str">
        <f>G32</f>
        <v>Richter de Beer</v>
      </c>
      <c r="C37" s="1146"/>
      <c r="D37" s="1146"/>
      <c r="E37" s="48" t="s">
        <v>5</v>
      </c>
      <c r="F37" s="204">
        <v>6</v>
      </c>
      <c r="G37" s="1183" t="str">
        <f>G31</f>
        <v>Pieter Badenhorst</v>
      </c>
      <c r="H37" s="1148"/>
      <c r="I37" s="1149"/>
      <c r="J37" s="994">
        <f>J36+1</f>
        <v>187</v>
      </c>
      <c r="K37" s="995" t="s">
        <v>462</v>
      </c>
      <c r="L37" s="995">
        <v>6</v>
      </c>
      <c r="M37" s="997" t="s">
        <v>489</v>
      </c>
      <c r="N37" s="528"/>
      <c r="O37" s="519"/>
      <c r="P37" s="519"/>
      <c r="Q37" s="524"/>
    </row>
    <row r="38" spans="1:17" ht="23.25" hidden="1" thickBot="1" x14ac:dyDescent="0.5">
      <c r="A38" s="219">
        <v>2</v>
      </c>
      <c r="B38" s="1176" t="str">
        <f>B31</f>
        <v>Rivoni Mathebula</v>
      </c>
      <c r="C38" s="1177"/>
      <c r="D38" s="1177"/>
      <c r="E38" s="220" t="s">
        <v>5</v>
      </c>
      <c r="F38" s="221" t="s">
        <v>164</v>
      </c>
      <c r="G38" s="1178" t="s">
        <v>14</v>
      </c>
      <c r="H38" s="1178"/>
      <c r="I38" s="1179"/>
      <c r="J38" s="999" t="s">
        <v>164</v>
      </c>
      <c r="K38" s="1000"/>
      <c r="L38" s="1000"/>
      <c r="M38" s="1001"/>
      <c r="N38" s="1002"/>
      <c r="O38" s="1003"/>
      <c r="P38" s="1003"/>
      <c r="Q38" s="1004"/>
    </row>
    <row r="39" spans="1:17" ht="20.25" thickBot="1" x14ac:dyDescent="0.45">
      <c r="A39" s="8"/>
      <c r="B39" s="8"/>
      <c r="C39" s="9"/>
      <c r="D39" s="8"/>
      <c r="E39" s="9"/>
      <c r="F39" s="9"/>
      <c r="G39" s="10"/>
      <c r="H39" s="10"/>
      <c r="I39" s="10"/>
      <c r="J39" s="537" t="s">
        <v>460</v>
      </c>
      <c r="K39" s="538" t="s">
        <v>3</v>
      </c>
      <c r="L39" s="538" t="s">
        <v>461</v>
      </c>
      <c r="M39" s="538" t="s">
        <v>70</v>
      </c>
      <c r="N39" s="1159" t="s">
        <v>4</v>
      </c>
      <c r="O39" s="1160"/>
      <c r="P39" s="1160"/>
      <c r="Q39" s="1161"/>
    </row>
    <row r="40" spans="1:17" ht="22.5" x14ac:dyDescent="0.45">
      <c r="A40" s="203">
        <v>1</v>
      </c>
      <c r="B40" s="1141" t="str">
        <f>B30</f>
        <v>Kyle Holloway</v>
      </c>
      <c r="C40" s="1147"/>
      <c r="D40" s="1147"/>
      <c r="E40" s="14" t="s">
        <v>5</v>
      </c>
      <c r="F40" s="46">
        <v>4</v>
      </c>
      <c r="G40" s="1142" t="str">
        <f>B33</f>
        <v>Udore Barwise</v>
      </c>
      <c r="H40" s="1142"/>
      <c r="I40" s="1143"/>
      <c r="J40" s="901">
        <f>J37+1</f>
        <v>188</v>
      </c>
      <c r="K40" s="902" t="s">
        <v>464</v>
      </c>
      <c r="L40" s="902">
        <v>5</v>
      </c>
      <c r="M40" s="903" t="s">
        <v>470</v>
      </c>
      <c r="N40" s="526"/>
      <c r="O40" s="515"/>
      <c r="P40" s="515"/>
      <c r="Q40" s="522"/>
    </row>
    <row r="41" spans="1:17" ht="22.5" x14ac:dyDescent="0.45">
      <c r="A41" s="201">
        <v>2</v>
      </c>
      <c r="B41" s="1156" t="str">
        <f>B31</f>
        <v>Rivoni Mathebula</v>
      </c>
      <c r="C41" s="1157"/>
      <c r="D41" s="1157"/>
      <c r="E41" s="47" t="s">
        <v>5</v>
      </c>
      <c r="F41" s="11">
        <v>3</v>
      </c>
      <c r="G41" s="1172" t="str">
        <f>B32</f>
        <v>Rico Coetsee</v>
      </c>
      <c r="H41" s="1172"/>
      <c r="I41" s="1173"/>
      <c r="J41" s="973">
        <f>J40+1</f>
        <v>189</v>
      </c>
      <c r="K41" s="974" t="s">
        <v>462</v>
      </c>
      <c r="L41" s="974">
        <v>7</v>
      </c>
      <c r="M41" s="975" t="s">
        <v>489</v>
      </c>
      <c r="N41" s="527"/>
      <c r="O41" s="517"/>
      <c r="P41" s="517"/>
      <c r="Q41" s="523"/>
    </row>
    <row r="42" spans="1:17" ht="23.25" thickBot="1" x14ac:dyDescent="0.5">
      <c r="A42" s="202">
        <v>5</v>
      </c>
      <c r="B42" s="1131" t="str">
        <f>G32</f>
        <v>Richter de Beer</v>
      </c>
      <c r="C42" s="1146"/>
      <c r="D42" s="1146"/>
      <c r="E42" s="48" t="s">
        <v>5</v>
      </c>
      <c r="F42" s="204">
        <v>7</v>
      </c>
      <c r="G42" s="1146" t="str">
        <f>G30</f>
        <v>Dewald Opperman</v>
      </c>
      <c r="H42" s="1146"/>
      <c r="I42" s="1171"/>
      <c r="J42" s="904">
        <f>J41+1</f>
        <v>190</v>
      </c>
      <c r="K42" s="905" t="s">
        <v>464</v>
      </c>
      <c r="L42" s="905">
        <v>6</v>
      </c>
      <c r="M42" s="906" t="s">
        <v>470</v>
      </c>
      <c r="N42" s="528"/>
      <c r="O42" s="519"/>
      <c r="P42" s="519"/>
      <c r="Q42" s="524"/>
    </row>
    <row r="43" spans="1:17" ht="23.25" hidden="1" thickBot="1" x14ac:dyDescent="0.5">
      <c r="A43" s="219">
        <v>6</v>
      </c>
      <c r="B43" s="1176" t="str">
        <f>G31</f>
        <v>Pieter Badenhorst</v>
      </c>
      <c r="C43" s="1177"/>
      <c r="D43" s="1177"/>
      <c r="E43" s="220" t="s">
        <v>5</v>
      </c>
      <c r="F43" s="221" t="s">
        <v>164</v>
      </c>
      <c r="G43" s="1178" t="s">
        <v>14</v>
      </c>
      <c r="H43" s="1178"/>
      <c r="I43" s="1179"/>
      <c r="J43" s="999" t="s">
        <v>164</v>
      </c>
      <c r="K43" s="1000"/>
      <c r="L43" s="1000"/>
      <c r="M43" s="1001"/>
      <c r="N43" s="1002"/>
      <c r="O43" s="1003"/>
      <c r="P43" s="1003"/>
      <c r="Q43" s="1004"/>
    </row>
    <row r="44" spans="1:17" ht="20.25" thickBot="1" x14ac:dyDescent="0.45">
      <c r="A44" s="8"/>
      <c r="B44" s="8"/>
      <c r="C44" s="9"/>
      <c r="D44" s="8"/>
      <c r="E44" s="9"/>
      <c r="F44" s="9"/>
      <c r="G44" s="10"/>
      <c r="H44" s="10"/>
      <c r="I44" s="10"/>
      <c r="J44" s="537" t="s">
        <v>460</v>
      </c>
      <c r="K44" s="538" t="s">
        <v>3</v>
      </c>
      <c r="L44" s="538" t="s">
        <v>461</v>
      </c>
      <c r="M44" s="538" t="s">
        <v>70</v>
      </c>
      <c r="N44" s="1159" t="s">
        <v>4</v>
      </c>
      <c r="O44" s="1160"/>
      <c r="P44" s="1160"/>
      <c r="Q44" s="1161"/>
    </row>
    <row r="45" spans="1:17" ht="22.5" x14ac:dyDescent="0.45">
      <c r="A45" s="203">
        <v>1</v>
      </c>
      <c r="B45" s="1141" t="str">
        <f>B30</f>
        <v>Kyle Holloway</v>
      </c>
      <c r="C45" s="1147"/>
      <c r="D45" s="1147"/>
      <c r="E45" s="14" t="s">
        <v>5</v>
      </c>
      <c r="F45" s="46">
        <v>2</v>
      </c>
      <c r="G45" s="1142" t="str">
        <f>B31</f>
        <v>Rivoni Mathebula</v>
      </c>
      <c r="H45" s="1142"/>
      <c r="I45" s="1143"/>
      <c r="J45" s="901">
        <f>J42+1</f>
        <v>191</v>
      </c>
      <c r="K45" s="902" t="s">
        <v>464</v>
      </c>
      <c r="L45" s="902">
        <v>1</v>
      </c>
      <c r="M45" s="903" t="s">
        <v>473</v>
      </c>
      <c r="N45" s="526"/>
      <c r="O45" s="515"/>
      <c r="P45" s="515"/>
      <c r="Q45" s="522"/>
    </row>
    <row r="46" spans="1:17" ht="22.5" x14ac:dyDescent="0.45">
      <c r="A46" s="201">
        <v>3</v>
      </c>
      <c r="B46" s="1156" t="str">
        <f>B32</f>
        <v>Rico Coetsee</v>
      </c>
      <c r="C46" s="1157"/>
      <c r="D46" s="1157"/>
      <c r="E46" s="47" t="s">
        <v>5</v>
      </c>
      <c r="F46" s="11">
        <v>7</v>
      </c>
      <c r="G46" s="1172" t="str">
        <f>G30</f>
        <v>Dewald Opperman</v>
      </c>
      <c r="H46" s="1172"/>
      <c r="I46" s="1173"/>
      <c r="J46" s="898">
        <f>J45+1</f>
        <v>192</v>
      </c>
      <c r="K46" s="899" t="s">
        <v>464</v>
      </c>
      <c r="L46" s="899">
        <v>4</v>
      </c>
      <c r="M46" s="900" t="s">
        <v>474</v>
      </c>
      <c r="N46" s="527"/>
      <c r="O46" s="517"/>
      <c r="P46" s="517"/>
      <c r="Q46" s="523"/>
    </row>
    <row r="47" spans="1:17" ht="23.25" thickBot="1" x14ac:dyDescent="0.5">
      <c r="A47" s="202">
        <v>4</v>
      </c>
      <c r="B47" s="1131" t="str">
        <f>B33</f>
        <v>Udore Barwise</v>
      </c>
      <c r="C47" s="1146"/>
      <c r="D47" s="1146"/>
      <c r="E47" s="48" t="s">
        <v>5</v>
      </c>
      <c r="F47" s="204">
        <v>6</v>
      </c>
      <c r="G47" s="1148" t="str">
        <f>G31</f>
        <v>Pieter Badenhorst</v>
      </c>
      <c r="H47" s="1148"/>
      <c r="I47" s="1149"/>
      <c r="J47" s="904">
        <f>J46+1</f>
        <v>193</v>
      </c>
      <c r="K47" s="905" t="s">
        <v>464</v>
      </c>
      <c r="L47" s="905">
        <v>5</v>
      </c>
      <c r="M47" s="906" t="s">
        <v>474</v>
      </c>
      <c r="N47" s="528"/>
      <c r="O47" s="519"/>
      <c r="P47" s="519"/>
      <c r="Q47" s="524"/>
    </row>
    <row r="48" spans="1:17" ht="23.25" hidden="1" thickBot="1" x14ac:dyDescent="0.5">
      <c r="A48" s="219">
        <v>5</v>
      </c>
      <c r="B48" s="1176" t="str">
        <f>G32</f>
        <v>Richter de Beer</v>
      </c>
      <c r="C48" s="1177"/>
      <c r="D48" s="1177"/>
      <c r="E48" s="220" t="s">
        <v>5</v>
      </c>
      <c r="F48" s="221" t="s">
        <v>164</v>
      </c>
      <c r="G48" s="1178" t="s">
        <v>14</v>
      </c>
      <c r="H48" s="1178"/>
      <c r="I48" s="1179"/>
      <c r="J48" s="999" t="s">
        <v>164</v>
      </c>
      <c r="K48" s="1000"/>
      <c r="L48" s="1000"/>
      <c r="M48" s="1001"/>
      <c r="N48" s="1002"/>
      <c r="O48" s="1003"/>
      <c r="P48" s="1003"/>
      <c r="Q48" s="1004"/>
    </row>
  </sheetData>
  <sheetProtection password="CE28" sheet="1" objects="1" scenarios="1"/>
  <mergeCells count="74">
    <mergeCell ref="B45:D45"/>
    <mergeCell ref="G45:I45"/>
    <mergeCell ref="B43:D43"/>
    <mergeCell ref="G43:I43"/>
    <mergeCell ref="B33:D33"/>
    <mergeCell ref="G33:I33"/>
    <mergeCell ref="B36:D36"/>
    <mergeCell ref="G36:I36"/>
    <mergeCell ref="B42:D42"/>
    <mergeCell ref="G42:I42"/>
    <mergeCell ref="B37:D37"/>
    <mergeCell ref="G37:I37"/>
    <mergeCell ref="B40:D40"/>
    <mergeCell ref="G40:I40"/>
    <mergeCell ref="B38:D38"/>
    <mergeCell ref="G38:I38"/>
    <mergeCell ref="B48:D48"/>
    <mergeCell ref="G48:I48"/>
    <mergeCell ref="B46:D46"/>
    <mergeCell ref="G46:I46"/>
    <mergeCell ref="B47:D47"/>
    <mergeCell ref="G47:I47"/>
    <mergeCell ref="B27:D27"/>
    <mergeCell ref="G27:I27"/>
    <mergeCell ref="B28:D28"/>
    <mergeCell ref="G28:I28"/>
    <mergeCell ref="B35:D35"/>
    <mergeCell ref="G35:I35"/>
    <mergeCell ref="B30:D30"/>
    <mergeCell ref="G30:I30"/>
    <mergeCell ref="B31:D31"/>
    <mergeCell ref="G31:I31"/>
    <mergeCell ref="B32:D32"/>
    <mergeCell ref="G32:I32"/>
    <mergeCell ref="B41:D41"/>
    <mergeCell ref="G41:I41"/>
    <mergeCell ref="B26:D26"/>
    <mergeCell ref="G26:I26"/>
    <mergeCell ref="B16:D16"/>
    <mergeCell ref="G16:I16"/>
    <mergeCell ref="B21:D21"/>
    <mergeCell ref="G21:I21"/>
    <mergeCell ref="B25:D25"/>
    <mergeCell ref="G25:I25"/>
    <mergeCell ref="B18:D18"/>
    <mergeCell ref="G18:I18"/>
    <mergeCell ref="B23:D23"/>
    <mergeCell ref="G23:I23"/>
    <mergeCell ref="B22:D22"/>
    <mergeCell ref="G22:I22"/>
    <mergeCell ref="B20:D20"/>
    <mergeCell ref="G20:I20"/>
    <mergeCell ref="B12:C12"/>
    <mergeCell ref="N14:Q14"/>
    <mergeCell ref="B17:D17"/>
    <mergeCell ref="G17:I17"/>
    <mergeCell ref="N19:Q19"/>
    <mergeCell ref="A1:P1"/>
    <mergeCell ref="A2:P2"/>
    <mergeCell ref="A3:P3"/>
    <mergeCell ref="B5:C5"/>
    <mergeCell ref="B6:C6"/>
    <mergeCell ref="B7:C7"/>
    <mergeCell ref="B15:D15"/>
    <mergeCell ref="G15:I15"/>
    <mergeCell ref="B8:C8"/>
    <mergeCell ref="B9:C9"/>
    <mergeCell ref="B10:C10"/>
    <mergeCell ref="B11:C11"/>
    <mergeCell ref="N44:Q44"/>
    <mergeCell ref="N39:Q39"/>
    <mergeCell ref="N34:Q34"/>
    <mergeCell ref="N29:Q29"/>
    <mergeCell ref="N24:Q2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27"/>
  <sheetViews>
    <sheetView zoomScale="50" zoomScaleNormal="50" workbookViewId="0">
      <selection activeCell="U117" sqref="U117"/>
    </sheetView>
  </sheetViews>
  <sheetFormatPr defaultColWidth="8.85546875" defaultRowHeight="15.75" x14ac:dyDescent="0.25"/>
  <cols>
    <col min="1" max="1" width="8.85546875" style="312"/>
    <col min="2" max="2" width="37.42578125" style="316" bestFit="1" customWidth="1"/>
    <col min="3" max="3" width="8.85546875" style="316"/>
    <col min="4" max="4" width="13" style="317" bestFit="1" customWidth="1"/>
    <col min="5" max="5" width="5.7109375" style="312" customWidth="1"/>
    <col min="6" max="6" width="18.7109375" style="318" customWidth="1"/>
    <col min="7" max="7" width="18.7109375" style="319" customWidth="1"/>
    <col min="8" max="8" width="5.7109375" style="317" customWidth="1"/>
    <col min="9" max="9" width="13" style="317" bestFit="1" customWidth="1"/>
    <col min="10" max="10" width="5.7109375" style="312" customWidth="1"/>
    <col min="11" max="11" width="18.7109375" style="321" customWidth="1"/>
    <col min="12" max="12" width="18.7109375" style="319" customWidth="1"/>
    <col min="13" max="13" width="5.7109375" style="317" customWidth="1"/>
    <col min="14" max="14" width="10.7109375" style="317" customWidth="1"/>
    <col min="15" max="15" width="5.7109375" style="312" customWidth="1"/>
    <col min="16" max="16" width="18.7109375" style="321" customWidth="1"/>
    <col min="17" max="17" width="18.7109375" style="319" customWidth="1"/>
    <col min="18" max="18" width="5.7109375" style="317" customWidth="1"/>
    <col min="19" max="19" width="10.7109375" style="539" customWidth="1"/>
    <col min="20" max="20" width="5.7109375" style="312" customWidth="1"/>
    <col min="21" max="21" width="18.7109375" style="367" customWidth="1"/>
    <col min="22" max="22" width="18.7109375" style="319" customWidth="1"/>
    <col min="23" max="23" width="5.7109375" style="317" customWidth="1"/>
    <col min="24" max="24" width="10.7109375" style="539" customWidth="1"/>
    <col min="25" max="25" width="5.7109375" style="312" customWidth="1"/>
    <col min="26" max="26" width="18.7109375" style="312" customWidth="1"/>
    <col min="27" max="27" width="18.7109375" style="322" customWidth="1"/>
    <col min="28" max="28" width="5.7109375" style="316" customWidth="1"/>
    <col min="29" max="29" width="10.7109375" style="316" customWidth="1"/>
    <col min="30" max="30" width="5.7109375" style="317" customWidth="1"/>
    <col min="31" max="31" width="18.7109375" style="317" customWidth="1"/>
    <col min="32" max="32" width="18.7109375" style="312" customWidth="1"/>
    <col min="33" max="33" width="5.7109375" style="323" customWidth="1"/>
    <col min="34" max="34" width="10.7109375" style="319" customWidth="1"/>
    <col min="35" max="35" width="5.7109375" style="317" customWidth="1"/>
    <col min="36" max="36" width="18.7109375" style="317" customWidth="1"/>
    <col min="37" max="37" width="18.7109375" style="312" customWidth="1"/>
    <col min="38" max="38" width="5.7109375" style="323" customWidth="1"/>
    <col min="39" max="39" width="7.28515625" style="311" customWidth="1"/>
    <col min="40" max="40" width="5.7109375" style="312" customWidth="1"/>
    <col min="41" max="41" width="22" style="313" customWidth="1"/>
    <col min="42" max="42" width="5.140625" style="312" customWidth="1"/>
    <col min="43" max="16384" width="8.85546875" style="312"/>
  </cols>
  <sheetData>
    <row r="1" spans="1:43" ht="30" x14ac:dyDescent="0.25">
      <c r="A1" s="1185"/>
      <c r="B1" s="1185"/>
      <c r="C1" s="1185"/>
      <c r="D1" s="1185"/>
      <c r="E1" s="1185"/>
      <c r="F1" s="1185"/>
      <c r="G1" s="1185"/>
      <c r="H1" s="1185"/>
      <c r="I1" s="1185"/>
      <c r="J1" s="1185"/>
      <c r="K1" s="1185"/>
      <c r="L1" s="1185"/>
      <c r="M1" s="1185"/>
      <c r="N1" s="1185"/>
      <c r="O1" s="1185"/>
      <c r="P1" s="1185"/>
      <c r="Q1" s="1185"/>
      <c r="R1" s="1185"/>
      <c r="S1" s="1185"/>
      <c r="T1" s="1185"/>
      <c r="U1" s="1185"/>
      <c r="V1" s="1185"/>
      <c r="W1" s="1185"/>
      <c r="X1" s="1185"/>
      <c r="Y1" s="1185"/>
      <c r="Z1" s="1185"/>
      <c r="AA1" s="1185"/>
      <c r="AB1" s="1185"/>
      <c r="AC1" s="1185"/>
      <c r="AD1" s="1185"/>
      <c r="AE1" s="1185"/>
      <c r="AF1" s="1185"/>
      <c r="AG1" s="1185"/>
      <c r="AH1" s="1185"/>
      <c r="AI1" s="1185"/>
      <c r="AJ1" s="1185"/>
      <c r="AK1" s="1185"/>
      <c r="AL1" s="1185"/>
    </row>
    <row r="2" spans="1:43" s="365" customFormat="1" ht="37.5" x14ac:dyDescent="0.35">
      <c r="A2" s="1081" t="s">
        <v>165</v>
      </c>
      <c r="B2" s="1081"/>
      <c r="C2" s="1081"/>
      <c r="D2" s="1081"/>
      <c r="E2" s="1081"/>
      <c r="F2" s="1081"/>
      <c r="G2" s="1081"/>
      <c r="H2" s="1081"/>
      <c r="I2" s="1081"/>
      <c r="J2" s="1081"/>
      <c r="K2" s="1081"/>
      <c r="L2" s="1081"/>
      <c r="M2" s="1081"/>
      <c r="N2" s="1081"/>
      <c r="O2" s="1081"/>
      <c r="P2" s="1081"/>
      <c r="Q2" s="1081"/>
      <c r="R2" s="1081"/>
      <c r="S2" s="1081"/>
      <c r="T2" s="1081"/>
      <c r="U2" s="1081"/>
      <c r="V2" s="1081"/>
      <c r="W2" s="1081"/>
      <c r="X2" s="1081"/>
      <c r="Y2" s="1081"/>
      <c r="Z2" s="1081"/>
      <c r="AA2" s="1081"/>
      <c r="AB2" s="1081"/>
      <c r="AC2" s="1081"/>
      <c r="AD2" s="1081"/>
      <c r="AE2" s="1081"/>
      <c r="AF2" s="1081"/>
      <c r="AG2" s="1081"/>
      <c r="AH2" s="1081"/>
      <c r="AI2" s="1081"/>
      <c r="AJ2" s="1081"/>
      <c r="AK2" s="1081"/>
      <c r="AL2" s="1081"/>
      <c r="AM2" s="366"/>
    </row>
    <row r="3" spans="1:43" s="365" customFormat="1" ht="37.5" x14ac:dyDescent="0.35">
      <c r="A3" s="1081" t="s">
        <v>458</v>
      </c>
      <c r="B3" s="1081"/>
      <c r="C3" s="1081"/>
      <c r="D3" s="1081"/>
      <c r="E3" s="1081"/>
      <c r="F3" s="1081"/>
      <c r="G3" s="1081"/>
      <c r="H3" s="1081"/>
      <c r="I3" s="1081"/>
      <c r="J3" s="1081"/>
      <c r="K3" s="1081"/>
      <c r="L3" s="1081"/>
      <c r="M3" s="1081"/>
      <c r="N3" s="1081"/>
      <c r="O3" s="1081"/>
      <c r="P3" s="1081"/>
      <c r="Q3" s="1081"/>
      <c r="R3" s="1081"/>
      <c r="S3" s="1081"/>
      <c r="T3" s="1081"/>
      <c r="U3" s="1081"/>
      <c r="V3" s="1081"/>
      <c r="W3" s="1081"/>
      <c r="X3" s="1081"/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366"/>
    </row>
    <row r="4" spans="1:43" ht="29.25" x14ac:dyDescent="0.25">
      <c r="A4" s="1186" t="s">
        <v>71</v>
      </c>
      <c r="B4" s="1186"/>
      <c r="C4" s="1186"/>
      <c r="D4" s="1186"/>
      <c r="E4" s="1186"/>
      <c r="F4" s="1186"/>
      <c r="G4" s="1186"/>
      <c r="H4" s="1186"/>
      <c r="I4" s="1186"/>
      <c r="J4" s="1186"/>
      <c r="K4" s="1186"/>
      <c r="L4" s="1186"/>
      <c r="M4" s="1186"/>
      <c r="N4" s="1186"/>
      <c r="O4" s="1186"/>
      <c r="P4" s="1186"/>
      <c r="Q4" s="1186"/>
      <c r="R4" s="1186"/>
      <c r="S4" s="1186"/>
      <c r="T4" s="1186"/>
      <c r="U4" s="1186"/>
      <c r="V4" s="1186"/>
      <c r="W4" s="1186"/>
      <c r="X4" s="1186"/>
      <c r="Y4" s="1186"/>
      <c r="Z4" s="1186"/>
      <c r="AA4" s="1186"/>
      <c r="AB4" s="1186"/>
      <c r="AC4" s="1186"/>
      <c r="AD4" s="1186"/>
      <c r="AE4" s="1186"/>
      <c r="AF4" s="1186"/>
      <c r="AG4" s="1186"/>
      <c r="AH4" s="1186"/>
      <c r="AI4" s="1186"/>
      <c r="AJ4" s="1186"/>
      <c r="AK4" s="1186"/>
      <c r="AL4" s="1186"/>
      <c r="AM4" s="314" t="s">
        <v>2</v>
      </c>
      <c r="AO4" s="315"/>
    </row>
    <row r="5" spans="1:43" ht="37.5" x14ac:dyDescent="0.7">
      <c r="A5" s="555"/>
      <c r="B5" s="556"/>
      <c r="C5" s="556"/>
      <c r="D5" s="557"/>
      <c r="E5" s="555"/>
      <c r="F5" s="558"/>
      <c r="G5" s="559"/>
      <c r="H5" s="560"/>
      <c r="I5" s="557"/>
      <c r="J5" s="555"/>
      <c r="K5" s="561"/>
      <c r="L5" s="559"/>
      <c r="M5" s="560"/>
      <c r="N5" s="557"/>
      <c r="O5" s="555"/>
      <c r="P5" s="561"/>
      <c r="Q5" s="559"/>
      <c r="R5" s="560"/>
      <c r="S5" s="570"/>
      <c r="T5" s="555"/>
      <c r="U5" s="562"/>
      <c r="V5" s="559"/>
      <c r="W5" s="560"/>
      <c r="X5" s="570"/>
      <c r="Y5" s="555"/>
      <c r="Z5" s="555"/>
      <c r="AA5" s="559"/>
      <c r="AB5" s="556"/>
      <c r="AC5" s="556"/>
      <c r="AD5" s="560"/>
      <c r="AE5" s="557"/>
      <c r="AF5" s="555"/>
      <c r="AG5" s="556"/>
      <c r="AH5" s="559"/>
      <c r="AI5" s="560"/>
      <c r="AJ5" s="557"/>
      <c r="AK5" s="555"/>
      <c r="AL5" s="556"/>
      <c r="AM5" s="311" t="s">
        <v>174</v>
      </c>
    </row>
    <row r="6" spans="1:43" ht="24" thickBot="1" x14ac:dyDescent="0.4">
      <c r="D6" s="320"/>
      <c r="E6" s="324"/>
      <c r="F6" s="325"/>
      <c r="G6" s="326"/>
      <c r="H6" s="320"/>
      <c r="I6" s="320"/>
      <c r="J6" s="324"/>
      <c r="K6" s="327"/>
      <c r="L6" s="326"/>
      <c r="M6" s="320"/>
      <c r="N6" s="320"/>
      <c r="O6" s="324"/>
      <c r="P6" s="327"/>
      <c r="Q6" s="326"/>
      <c r="R6" s="320"/>
      <c r="S6" s="363"/>
      <c r="T6" s="324"/>
      <c r="U6" s="368"/>
      <c r="V6" s="326"/>
      <c r="W6" s="320"/>
      <c r="X6" s="363"/>
      <c r="Y6" s="328" t="s">
        <v>8</v>
      </c>
      <c r="Z6" s="329"/>
      <c r="AA6" s="330"/>
      <c r="AB6" s="331"/>
      <c r="AC6" s="331"/>
      <c r="AD6" s="320"/>
      <c r="AE6" s="320"/>
      <c r="AF6" s="324"/>
      <c r="AG6" s="332"/>
      <c r="AH6" s="333"/>
      <c r="AI6" s="320"/>
      <c r="AJ6" s="320"/>
      <c r="AK6" s="324"/>
      <c r="AL6" s="332"/>
      <c r="AM6" s="334"/>
      <c r="AN6" s="925"/>
      <c r="AO6" s="926"/>
      <c r="AP6" s="324"/>
      <c r="AQ6" s="324"/>
    </row>
    <row r="7" spans="1:43" ht="23.25" x14ac:dyDescent="0.35">
      <c r="A7" s="496">
        <v>1</v>
      </c>
      <c r="B7" s="498" t="str">
        <f>'BOYS ENTRIES'!C53&amp;" "&amp;'BOYS ENTRIES'!B53</f>
        <v>Mikael Clayton</v>
      </c>
      <c r="D7" s="872" t="s">
        <v>460</v>
      </c>
      <c r="E7" s="369"/>
      <c r="F7" s="370"/>
      <c r="G7" s="371"/>
      <c r="H7" s="372"/>
      <c r="I7" s="872" t="s">
        <v>460</v>
      </c>
      <c r="J7" s="369"/>
      <c r="K7" s="373"/>
      <c r="L7" s="371"/>
      <c r="M7" s="372"/>
      <c r="N7" s="872" t="s">
        <v>460</v>
      </c>
      <c r="O7" s="369"/>
      <c r="P7" s="373"/>
      <c r="Q7" s="371"/>
      <c r="R7" s="372"/>
      <c r="S7" s="944" t="s">
        <v>460</v>
      </c>
      <c r="T7" s="369"/>
      <c r="U7" s="374"/>
      <c r="V7" s="371"/>
      <c r="W7" s="372"/>
      <c r="X7" s="944" t="s">
        <v>460</v>
      </c>
      <c r="Y7" s="375"/>
      <c r="Z7" s="376"/>
      <c r="AA7" s="377"/>
      <c r="AB7" s="378"/>
      <c r="AC7" s="944" t="s">
        <v>460</v>
      </c>
      <c r="AD7" s="375"/>
      <c r="AE7" s="376"/>
      <c r="AF7" s="377"/>
      <c r="AG7" s="378"/>
      <c r="AH7" s="939" t="s">
        <v>460</v>
      </c>
      <c r="AI7" s="375"/>
      <c r="AJ7" s="510"/>
      <c r="AK7" s="377"/>
      <c r="AL7" s="378"/>
      <c r="AM7" s="379"/>
      <c r="AN7" s="380" t="s">
        <v>511</v>
      </c>
      <c r="AO7" s="923"/>
      <c r="AP7" s="336"/>
      <c r="AQ7" s="337"/>
    </row>
    <row r="8" spans="1:43" ht="23.25" x14ac:dyDescent="0.35">
      <c r="A8" s="497">
        <v>2</v>
      </c>
      <c r="B8" s="499" t="str">
        <f>'BOYS ENTRIES'!C54&amp;" "&amp;'BOYS ENTRIES'!B54</f>
        <v>Stefano Pitsillis</v>
      </c>
      <c r="D8" s="873">
        <v>194</v>
      </c>
      <c r="E8" s="381">
        <v>24</v>
      </c>
      <c r="F8" s="382" t="str">
        <f>+B30</f>
        <v>Dino De Sousa</v>
      </c>
      <c r="G8" s="383"/>
      <c r="H8" s="384"/>
      <c r="I8" s="873">
        <f>D46+1</f>
        <v>201</v>
      </c>
      <c r="J8" s="381">
        <v>9</v>
      </c>
      <c r="K8" s="382" t="str">
        <f>+B15</f>
        <v>Louis Henning</v>
      </c>
      <c r="L8" s="383"/>
      <c r="M8" s="384"/>
      <c r="N8" s="873">
        <f>I52+1</f>
        <v>209</v>
      </c>
      <c r="O8" s="381">
        <v>1</v>
      </c>
      <c r="P8" s="382" t="str">
        <f>+B7</f>
        <v>Mikael Clayton</v>
      </c>
      <c r="Q8" s="383"/>
      <c r="R8" s="384"/>
      <c r="S8" s="945">
        <f>N52+1</f>
        <v>217</v>
      </c>
      <c r="T8" s="381">
        <v>1</v>
      </c>
      <c r="U8" s="431" t="str">
        <f>IF(R8=3,P8,P11)</f>
        <v>Dale Holloway</v>
      </c>
      <c r="V8" s="383"/>
      <c r="W8" s="384"/>
      <c r="X8" s="945">
        <f>S103+1</f>
        <v>232</v>
      </c>
      <c r="Y8" s="387">
        <v>1</v>
      </c>
      <c r="Z8" s="507" t="str">
        <f>IF(W8=3,U8,U11)</f>
        <v>Kyle Kapnias</v>
      </c>
      <c r="AA8" s="388"/>
      <c r="AB8" s="389"/>
      <c r="AC8" s="945">
        <f>X103+1</f>
        <v>247</v>
      </c>
      <c r="AD8" s="387">
        <v>1</v>
      </c>
      <c r="AE8" s="507" t="str">
        <f>+Z8</f>
        <v>Kyle Kapnias</v>
      </c>
      <c r="AF8" s="388"/>
      <c r="AG8" s="389"/>
      <c r="AH8" s="940">
        <f>AC97+1</f>
        <v>262</v>
      </c>
      <c r="AI8" s="387">
        <v>1</v>
      </c>
      <c r="AJ8" s="507" t="str">
        <f>+Z8</f>
        <v>Kyle Kapnias</v>
      </c>
      <c r="AK8" s="388"/>
      <c r="AL8" s="389"/>
      <c r="AM8" s="379"/>
      <c r="AN8" s="920">
        <v>1</v>
      </c>
      <c r="AO8" s="924"/>
      <c r="AP8" s="339"/>
      <c r="AQ8" s="337"/>
    </row>
    <row r="9" spans="1:43" ht="24" thickBot="1" x14ac:dyDescent="0.4">
      <c r="A9" s="497">
        <v>3</v>
      </c>
      <c r="B9" s="499" t="str">
        <f>'BOYS ENTRIES'!C55&amp;" "&amp;'BOYS ENTRIES'!B55</f>
        <v>Zian de Swardt</v>
      </c>
      <c r="D9" s="874" t="s">
        <v>461</v>
      </c>
      <c r="E9" s="390"/>
      <c r="F9" s="391"/>
      <c r="G9" s="383"/>
      <c r="H9" s="392"/>
      <c r="I9" s="874" t="s">
        <v>461</v>
      </c>
      <c r="J9" s="390"/>
      <c r="K9" s="393"/>
      <c r="L9" s="383"/>
      <c r="M9" s="392"/>
      <c r="N9" s="874" t="s">
        <v>461</v>
      </c>
      <c r="O9" s="390"/>
      <c r="P9" s="393"/>
      <c r="Q9" s="383"/>
      <c r="R9" s="392"/>
      <c r="S9" s="946" t="s">
        <v>461</v>
      </c>
      <c r="T9" s="390"/>
      <c r="U9" s="501"/>
      <c r="V9" s="383"/>
      <c r="W9" s="392"/>
      <c r="X9" s="946" t="s">
        <v>461</v>
      </c>
      <c r="Y9" s="387"/>
      <c r="Z9" s="507"/>
      <c r="AA9" s="394"/>
      <c r="AB9" s="395"/>
      <c r="AC9" s="946" t="s">
        <v>461</v>
      </c>
      <c r="AD9" s="387"/>
      <c r="AE9" s="507"/>
      <c r="AF9" s="394"/>
      <c r="AG9" s="395"/>
      <c r="AH9" s="941" t="s">
        <v>461</v>
      </c>
      <c r="AI9" s="387"/>
      <c r="AJ9" s="507"/>
      <c r="AK9" s="394"/>
      <c r="AL9" s="395"/>
      <c r="AM9" s="379"/>
      <c r="AN9" s="916"/>
      <c r="AO9" s="917"/>
      <c r="AP9" s="339"/>
      <c r="AQ9" s="337"/>
    </row>
    <row r="10" spans="1:43" ht="23.25" x14ac:dyDescent="0.35">
      <c r="A10" s="497">
        <v>4</v>
      </c>
      <c r="B10" s="499" t="str">
        <f>'BOYS ENTRIES'!C56&amp;" "&amp;'BOYS ENTRIES'!B56</f>
        <v>Joha vd Merwe</v>
      </c>
      <c r="D10" s="873">
        <v>3</v>
      </c>
      <c r="E10" s="397"/>
      <c r="F10" s="382"/>
      <c r="G10" s="383"/>
      <c r="H10" s="392"/>
      <c r="I10" s="873">
        <v>5</v>
      </c>
      <c r="J10" s="397"/>
      <c r="K10" s="385"/>
      <c r="L10" s="383"/>
      <c r="M10" s="392"/>
      <c r="N10" s="873">
        <v>2</v>
      </c>
      <c r="O10" s="397"/>
      <c r="P10" s="385"/>
      <c r="Q10" s="383"/>
      <c r="R10" s="392"/>
      <c r="S10" s="945">
        <v>1</v>
      </c>
      <c r="T10" s="397"/>
      <c r="U10" s="431"/>
      <c r="V10" s="383"/>
      <c r="W10" s="392"/>
      <c r="X10" s="945">
        <v>3</v>
      </c>
      <c r="Y10" s="387"/>
      <c r="Z10" s="508"/>
      <c r="AA10" s="394"/>
      <c r="AB10" s="395"/>
      <c r="AC10" s="945">
        <v>1</v>
      </c>
      <c r="AD10" s="387"/>
      <c r="AE10" s="508"/>
      <c r="AF10" s="394"/>
      <c r="AG10" s="395"/>
      <c r="AH10" s="940">
        <v>1</v>
      </c>
      <c r="AI10" s="387"/>
      <c r="AJ10" s="508"/>
      <c r="AK10" s="394"/>
      <c r="AL10" s="395"/>
      <c r="AM10" s="379"/>
      <c r="AN10" s="380" t="s">
        <v>511</v>
      </c>
      <c r="AO10" s="335"/>
      <c r="AP10" s="339"/>
      <c r="AQ10" s="337"/>
    </row>
    <row r="11" spans="1:43" ht="23.25" x14ac:dyDescent="0.35">
      <c r="A11" s="497">
        <v>5</v>
      </c>
      <c r="B11" s="499" t="str">
        <f>'BOYS ENTRIES'!C57&amp;" "&amp;'BOYS ENTRIES'!B57</f>
        <v>Neil Henning</v>
      </c>
      <c r="D11" s="874" t="s">
        <v>463</v>
      </c>
      <c r="E11" s="398">
        <v>25</v>
      </c>
      <c r="F11" s="382" t="str">
        <f>B31</f>
        <v>Kyle Kapnias</v>
      </c>
      <c r="G11" s="383"/>
      <c r="H11" s="384"/>
      <c r="I11" s="874" t="s">
        <v>463</v>
      </c>
      <c r="J11" s="381">
        <v>24</v>
      </c>
      <c r="K11" s="385" t="str">
        <f>IF(H8=3,F8,F11)</f>
        <v>Kyle Kapnias</v>
      </c>
      <c r="L11" s="383"/>
      <c r="M11" s="384"/>
      <c r="N11" s="874" t="s">
        <v>463</v>
      </c>
      <c r="O11" s="381">
        <v>16</v>
      </c>
      <c r="P11" s="385" t="str">
        <f>IF(M52=3,K52,K55)</f>
        <v>Dale Holloway</v>
      </c>
      <c r="Q11" s="383"/>
      <c r="R11" s="384"/>
      <c r="S11" s="946" t="s">
        <v>462</v>
      </c>
      <c r="T11" s="381">
        <v>8</v>
      </c>
      <c r="U11" s="431" t="str">
        <f>IF(R52=3,P52,P55)</f>
        <v>Kyle Kapnias</v>
      </c>
      <c r="V11" s="383"/>
      <c r="W11" s="384"/>
      <c r="X11" s="946" t="s">
        <v>462</v>
      </c>
      <c r="Y11" s="387">
        <v>3</v>
      </c>
      <c r="Z11" s="507" t="str">
        <f>IF(W20=3,U20,U23)</f>
        <v>Anto Tawana</v>
      </c>
      <c r="AA11" s="394"/>
      <c r="AB11" s="389"/>
      <c r="AC11" s="946" t="s">
        <v>462</v>
      </c>
      <c r="AD11" s="387">
        <v>4</v>
      </c>
      <c r="AE11" s="507" t="str">
        <f>+Z17</f>
        <v>Stiaan Louw</v>
      </c>
      <c r="AF11" s="394"/>
      <c r="AG11" s="389"/>
      <c r="AH11" s="941" t="s">
        <v>464</v>
      </c>
      <c r="AI11" s="387">
        <v>2</v>
      </c>
      <c r="AJ11" s="507" t="str">
        <f>+Z14</f>
        <v>Agang Motlhagodi</v>
      </c>
      <c r="AK11" s="394"/>
      <c r="AL11" s="389"/>
      <c r="AM11" s="379"/>
      <c r="AN11" s="920">
        <v>2</v>
      </c>
      <c r="AO11" s="338"/>
      <c r="AP11" s="339"/>
      <c r="AQ11" s="337"/>
    </row>
    <row r="12" spans="1:43" ht="24" thickBot="1" x14ac:dyDescent="0.4">
      <c r="A12" s="497">
        <v>6</v>
      </c>
      <c r="B12" s="499" t="str">
        <f>'BOYS ENTRIES'!C58&amp;" "&amp;'BOYS ENTRIES'!B58</f>
        <v>Jacqpierre Bleeker</v>
      </c>
      <c r="D12" s="875" t="s">
        <v>479</v>
      </c>
      <c r="E12" s="399"/>
      <c r="F12" s="400"/>
      <c r="G12" s="401"/>
      <c r="H12" s="402"/>
      <c r="I12" s="875" t="s">
        <v>482</v>
      </c>
      <c r="J12" s="403"/>
      <c r="K12" s="404"/>
      <c r="L12" s="401"/>
      <c r="M12" s="402"/>
      <c r="N12" s="875" t="s">
        <v>68</v>
      </c>
      <c r="O12" s="403"/>
      <c r="P12" s="404"/>
      <c r="Q12" s="401"/>
      <c r="R12" s="402"/>
      <c r="S12" s="947" t="s">
        <v>472</v>
      </c>
      <c r="T12" s="403"/>
      <c r="U12" s="502"/>
      <c r="V12" s="401"/>
      <c r="W12" s="402"/>
      <c r="X12" s="947" t="s">
        <v>485</v>
      </c>
      <c r="Y12" s="406"/>
      <c r="Z12" s="509"/>
      <c r="AA12" s="407"/>
      <c r="AB12" s="408"/>
      <c r="AC12" s="947" t="s">
        <v>9</v>
      </c>
      <c r="AD12" s="406"/>
      <c r="AE12" s="509"/>
      <c r="AF12" s="407"/>
      <c r="AG12" s="408"/>
      <c r="AH12" s="942" t="s">
        <v>474</v>
      </c>
      <c r="AI12" s="406"/>
      <c r="AJ12" s="509"/>
      <c r="AK12" s="407"/>
      <c r="AL12" s="408"/>
      <c r="AM12" s="379"/>
      <c r="AN12" s="396"/>
      <c r="AO12" s="918"/>
      <c r="AP12" s="339"/>
      <c r="AQ12" s="337"/>
    </row>
    <row r="13" spans="1:43" ht="23.25" x14ac:dyDescent="0.35">
      <c r="A13" s="497">
        <v>7</v>
      </c>
      <c r="B13" s="499" t="str">
        <f>'BOYS ENTRIES'!C59&amp;" "&amp;'BOYS ENTRIES'!B59</f>
        <v>Brenden Smit</v>
      </c>
      <c r="D13" s="872" t="s">
        <v>460</v>
      </c>
      <c r="E13" s="369"/>
      <c r="F13" s="370"/>
      <c r="G13" s="371"/>
      <c r="H13" s="372"/>
      <c r="I13" s="872" t="s">
        <v>460</v>
      </c>
      <c r="J13" s="369"/>
      <c r="K13" s="373"/>
      <c r="L13" s="371"/>
      <c r="M13" s="372"/>
      <c r="N13" s="872" t="s">
        <v>460</v>
      </c>
      <c r="O13" s="369"/>
      <c r="P13" s="373"/>
      <c r="Q13" s="371"/>
      <c r="R13" s="372"/>
      <c r="S13" s="944" t="s">
        <v>460</v>
      </c>
      <c r="T13" s="369"/>
      <c r="U13" s="503"/>
      <c r="V13" s="371"/>
      <c r="W13" s="372"/>
      <c r="X13" s="944" t="s">
        <v>460</v>
      </c>
      <c r="Y13" s="375"/>
      <c r="Z13" s="510"/>
      <c r="AA13" s="377"/>
      <c r="AB13" s="378"/>
      <c r="AC13" s="944" t="s">
        <v>460</v>
      </c>
      <c r="AD13" s="375"/>
      <c r="AE13" s="510"/>
      <c r="AF13" s="377"/>
      <c r="AG13" s="378"/>
      <c r="AH13" s="939" t="s">
        <v>460</v>
      </c>
      <c r="AI13" s="375"/>
      <c r="AJ13" s="510"/>
      <c r="AK13" s="377"/>
      <c r="AL13" s="378"/>
      <c r="AM13" s="379"/>
      <c r="AN13" s="380" t="s">
        <v>511</v>
      </c>
      <c r="AO13" s="335"/>
      <c r="AP13" s="339"/>
      <c r="AQ13" s="337"/>
    </row>
    <row r="14" spans="1:43" ht="23.25" x14ac:dyDescent="0.35">
      <c r="A14" s="497">
        <v>8</v>
      </c>
      <c r="B14" s="499" t="str">
        <f>'BOYS ENTRIES'!C60&amp;" "&amp;'BOYS ENTRIES'!B60</f>
        <v>Aidan Ward</v>
      </c>
      <c r="D14" s="873">
        <f>D8+1</f>
        <v>195</v>
      </c>
      <c r="E14" s="381">
        <v>23</v>
      </c>
      <c r="F14" s="382" t="str">
        <f>+B29</f>
        <v>Jean-Pierre Van Wyk</v>
      </c>
      <c r="G14" s="383"/>
      <c r="H14" s="384"/>
      <c r="I14" s="873">
        <f>I8+1</f>
        <v>202</v>
      </c>
      <c r="J14" s="381">
        <v>10</v>
      </c>
      <c r="K14" s="382" t="str">
        <f>+B16</f>
        <v>Dian de Bruyn</v>
      </c>
      <c r="L14" s="383"/>
      <c r="M14" s="384"/>
      <c r="N14" s="873">
        <f>N8+1</f>
        <v>210</v>
      </c>
      <c r="O14" s="381">
        <v>2</v>
      </c>
      <c r="P14" s="382" t="str">
        <f>+B8</f>
        <v>Stefano Pitsillis</v>
      </c>
      <c r="Q14" s="383"/>
      <c r="R14" s="384"/>
      <c r="S14" s="945">
        <f>S8+1</f>
        <v>218</v>
      </c>
      <c r="T14" s="381">
        <v>2</v>
      </c>
      <c r="U14" s="431" t="str">
        <f>IF(R14=3,P14,P17)</f>
        <v>Pierre De Villiers</v>
      </c>
      <c r="V14" s="383"/>
      <c r="W14" s="384"/>
      <c r="X14" s="945">
        <f>X8+1</f>
        <v>233</v>
      </c>
      <c r="Y14" s="387">
        <v>2</v>
      </c>
      <c r="Z14" s="507" t="str">
        <f>IF(W14=3,U14,U17)</f>
        <v>Agang Motlhagodi</v>
      </c>
      <c r="AA14" s="388"/>
      <c r="AB14" s="389"/>
      <c r="AC14" s="945">
        <f>AC8+1</f>
        <v>248</v>
      </c>
      <c r="AD14" s="387">
        <v>2</v>
      </c>
      <c r="AE14" s="507" t="str">
        <f>+Z14</f>
        <v>Agang Motlhagodi</v>
      </c>
      <c r="AF14" s="388"/>
      <c r="AG14" s="389"/>
      <c r="AH14" s="940">
        <f>AH8+1</f>
        <v>263</v>
      </c>
      <c r="AI14" s="387">
        <v>3</v>
      </c>
      <c r="AJ14" s="507" t="str">
        <f>+Z11</f>
        <v>Anto Tawana</v>
      </c>
      <c r="AK14" s="388"/>
      <c r="AL14" s="389"/>
      <c r="AM14" s="379"/>
      <c r="AN14" s="380">
        <v>3</v>
      </c>
      <c r="AO14" s="338"/>
      <c r="AP14" s="339"/>
      <c r="AQ14" s="337"/>
    </row>
    <row r="15" spans="1:43" ht="24" thickBot="1" x14ac:dyDescent="0.4">
      <c r="A15" s="497">
        <v>9</v>
      </c>
      <c r="B15" s="499" t="str">
        <f>'BOYS ENTRIES'!C61&amp;" "&amp;'BOYS ENTRIES'!B61</f>
        <v>Louis Henning</v>
      </c>
      <c r="D15" s="874" t="s">
        <v>461</v>
      </c>
      <c r="E15" s="390"/>
      <c r="F15" s="391"/>
      <c r="G15" s="383"/>
      <c r="H15" s="392"/>
      <c r="I15" s="874" t="s">
        <v>461</v>
      </c>
      <c r="J15" s="390"/>
      <c r="K15" s="393"/>
      <c r="L15" s="383"/>
      <c r="M15" s="392"/>
      <c r="N15" s="874" t="s">
        <v>461</v>
      </c>
      <c r="O15" s="390"/>
      <c r="P15" s="393"/>
      <c r="Q15" s="383"/>
      <c r="R15" s="392"/>
      <c r="S15" s="946" t="s">
        <v>461</v>
      </c>
      <c r="T15" s="390"/>
      <c r="U15" s="501"/>
      <c r="V15" s="383"/>
      <c r="W15" s="392"/>
      <c r="X15" s="946" t="s">
        <v>461</v>
      </c>
      <c r="Y15" s="387"/>
      <c r="Z15" s="507"/>
      <c r="AA15" s="394"/>
      <c r="AB15" s="395"/>
      <c r="AC15" s="946" t="s">
        <v>461</v>
      </c>
      <c r="AD15" s="387"/>
      <c r="AE15" s="507"/>
      <c r="AF15" s="394"/>
      <c r="AG15" s="395"/>
      <c r="AH15" s="941" t="s">
        <v>461</v>
      </c>
      <c r="AI15" s="387"/>
      <c r="AJ15" s="507"/>
      <c r="AK15" s="394"/>
      <c r="AL15" s="395"/>
      <c r="AM15" s="379"/>
      <c r="AN15" s="396"/>
      <c r="AO15" s="918"/>
      <c r="AP15" s="339"/>
      <c r="AQ15" s="337"/>
    </row>
    <row r="16" spans="1:43" ht="23.25" x14ac:dyDescent="0.35">
      <c r="A16" s="497">
        <v>10</v>
      </c>
      <c r="B16" s="499" t="str">
        <f>'BOYS ENTRIES'!C62&amp;" "&amp;'BOYS ENTRIES'!B62</f>
        <v>Dian de Bruyn</v>
      </c>
      <c r="D16" s="873">
        <v>2</v>
      </c>
      <c r="E16" s="397"/>
      <c r="F16" s="382"/>
      <c r="G16" s="383"/>
      <c r="H16" s="392"/>
      <c r="I16" s="873">
        <v>3</v>
      </c>
      <c r="J16" s="397"/>
      <c r="K16" s="385"/>
      <c r="L16" s="383"/>
      <c r="M16" s="392"/>
      <c r="N16" s="873">
        <v>1</v>
      </c>
      <c r="O16" s="397"/>
      <c r="P16" s="385"/>
      <c r="Q16" s="383"/>
      <c r="R16" s="392"/>
      <c r="S16" s="945">
        <v>1</v>
      </c>
      <c r="T16" s="397"/>
      <c r="U16" s="431"/>
      <c r="V16" s="383"/>
      <c r="W16" s="392"/>
      <c r="X16" s="945">
        <v>4</v>
      </c>
      <c r="Y16" s="387"/>
      <c r="Z16" s="508"/>
      <c r="AA16" s="394"/>
      <c r="AB16" s="395"/>
      <c r="AC16" s="945">
        <v>1</v>
      </c>
      <c r="AD16" s="387"/>
      <c r="AE16" s="508"/>
      <c r="AF16" s="394"/>
      <c r="AG16" s="395"/>
      <c r="AH16" s="940">
        <v>2</v>
      </c>
      <c r="AI16" s="387"/>
      <c r="AJ16" s="508"/>
      <c r="AK16" s="394"/>
      <c r="AL16" s="395"/>
      <c r="AM16" s="379"/>
      <c r="AN16" s="380"/>
      <c r="AO16" s="335"/>
      <c r="AP16" s="339"/>
      <c r="AQ16" s="337"/>
    </row>
    <row r="17" spans="1:43" ht="23.25" x14ac:dyDescent="0.35">
      <c r="A17" s="497">
        <v>11</v>
      </c>
      <c r="B17" s="499" t="str">
        <f>'BOYS ENTRIES'!C63&amp;" "&amp;'BOYS ENTRIES'!B63</f>
        <v>Piet Jordaan</v>
      </c>
      <c r="D17" s="874" t="s">
        <v>463</v>
      </c>
      <c r="E17" s="398">
        <v>26</v>
      </c>
      <c r="F17" s="382" t="str">
        <f>B32</f>
        <v>Agang Motlhagodi</v>
      </c>
      <c r="G17" s="383"/>
      <c r="H17" s="384"/>
      <c r="I17" s="874" t="s">
        <v>463</v>
      </c>
      <c r="J17" s="381">
        <v>23</v>
      </c>
      <c r="K17" s="385" t="str">
        <f>IF(H14=3,F14,F17)</f>
        <v>Agang Motlhagodi</v>
      </c>
      <c r="L17" s="383"/>
      <c r="M17" s="384"/>
      <c r="N17" s="874" t="s">
        <v>463</v>
      </c>
      <c r="O17" s="381">
        <v>15</v>
      </c>
      <c r="P17" s="385" t="str">
        <f>IF(M46=3,K46,K49)</f>
        <v>Pierre De Villiers</v>
      </c>
      <c r="Q17" s="383"/>
      <c r="R17" s="384"/>
      <c r="S17" s="946" t="s">
        <v>462</v>
      </c>
      <c r="T17" s="381">
        <v>7</v>
      </c>
      <c r="U17" s="431" t="str">
        <f>IF(R46=3,P46,P49)</f>
        <v>Agang Motlhagodi</v>
      </c>
      <c r="V17" s="383"/>
      <c r="W17" s="384"/>
      <c r="X17" s="946" t="s">
        <v>462</v>
      </c>
      <c r="Y17" s="387">
        <v>4</v>
      </c>
      <c r="Z17" s="507" t="str">
        <f>IF(W26=3,U26,U29)</f>
        <v>Stiaan Louw</v>
      </c>
      <c r="AA17" s="394"/>
      <c r="AB17" s="389"/>
      <c r="AC17" s="946" t="s">
        <v>462</v>
      </c>
      <c r="AD17" s="387">
        <v>3</v>
      </c>
      <c r="AE17" s="507" t="str">
        <f>+Z11</f>
        <v>Anto Tawana</v>
      </c>
      <c r="AF17" s="394"/>
      <c r="AG17" s="389"/>
      <c r="AH17" s="941" t="s">
        <v>464</v>
      </c>
      <c r="AI17" s="387">
        <v>4</v>
      </c>
      <c r="AJ17" s="507" t="str">
        <f>+Z17</f>
        <v>Stiaan Louw</v>
      </c>
      <c r="AK17" s="394"/>
      <c r="AL17" s="389"/>
      <c r="AM17" s="379"/>
      <c r="AN17" s="380">
        <v>4</v>
      </c>
      <c r="AO17" s="338"/>
      <c r="AP17" s="339"/>
      <c r="AQ17" s="337"/>
    </row>
    <row r="18" spans="1:43" ht="24" thickBot="1" x14ac:dyDescent="0.4">
      <c r="A18" s="497">
        <v>12</v>
      </c>
      <c r="B18" s="499" t="str">
        <f>'BOYS ENTRIES'!C64&amp;" "&amp;'BOYS ENTRIES'!B64</f>
        <v>Nicholas Holtzhausen</v>
      </c>
      <c r="D18" s="875" t="s">
        <v>84</v>
      </c>
      <c r="E18" s="399"/>
      <c r="F18" s="400"/>
      <c r="G18" s="401"/>
      <c r="H18" s="402"/>
      <c r="I18" s="875" t="s">
        <v>68</v>
      </c>
      <c r="J18" s="403"/>
      <c r="K18" s="404"/>
      <c r="L18" s="401"/>
      <c r="M18" s="402"/>
      <c r="N18" s="875" t="s">
        <v>483</v>
      </c>
      <c r="O18" s="403"/>
      <c r="P18" s="404"/>
      <c r="Q18" s="401"/>
      <c r="R18" s="402"/>
      <c r="S18" s="947" t="s">
        <v>484</v>
      </c>
      <c r="T18" s="403"/>
      <c r="U18" s="502"/>
      <c r="V18" s="401"/>
      <c r="W18" s="402"/>
      <c r="X18" s="947" t="s">
        <v>85</v>
      </c>
      <c r="Y18" s="406"/>
      <c r="Z18" s="396"/>
      <c r="AA18" s="407"/>
      <c r="AB18" s="408"/>
      <c r="AC18" s="947" t="s">
        <v>489</v>
      </c>
      <c r="AD18" s="406"/>
      <c r="AE18" s="396"/>
      <c r="AF18" s="407"/>
      <c r="AG18" s="408"/>
      <c r="AH18" s="942" t="s">
        <v>484</v>
      </c>
      <c r="AI18" s="406"/>
      <c r="AJ18" s="396"/>
      <c r="AK18" s="407"/>
      <c r="AL18" s="408"/>
      <c r="AM18" s="379"/>
      <c r="AN18" s="396"/>
      <c r="AO18" s="918"/>
      <c r="AP18" s="337"/>
      <c r="AQ18" s="337"/>
    </row>
    <row r="19" spans="1:43" ht="23.25" x14ac:dyDescent="0.35">
      <c r="A19" s="497">
        <v>13</v>
      </c>
      <c r="B19" s="499" t="str">
        <f>'BOYS ENTRIES'!C65&amp;" "&amp;'BOYS ENTRIES'!B65</f>
        <v>Angelo Pitsillis</v>
      </c>
      <c r="D19" s="872" t="s">
        <v>460</v>
      </c>
      <c r="E19" s="369"/>
      <c r="F19" s="370"/>
      <c r="G19" s="371"/>
      <c r="H19" s="372"/>
      <c r="I19" s="872" t="s">
        <v>460</v>
      </c>
      <c r="J19" s="369"/>
      <c r="K19" s="373"/>
      <c r="L19" s="371"/>
      <c r="M19" s="372"/>
      <c r="N19" s="872" t="s">
        <v>460</v>
      </c>
      <c r="O19" s="369"/>
      <c r="P19" s="373"/>
      <c r="Q19" s="371"/>
      <c r="R19" s="372"/>
      <c r="S19" s="944" t="s">
        <v>460</v>
      </c>
      <c r="T19" s="369"/>
      <c r="U19" s="503"/>
      <c r="V19" s="371"/>
      <c r="W19" s="372"/>
      <c r="X19" s="944" t="s">
        <v>460</v>
      </c>
      <c r="Y19" s="340" t="s">
        <v>8</v>
      </c>
      <c r="Z19" s="409"/>
      <c r="AA19" s="410"/>
      <c r="AB19" s="378"/>
      <c r="AC19" s="939" t="s">
        <v>460</v>
      </c>
      <c r="AD19" s="411"/>
      <c r="AE19" s="409"/>
      <c r="AF19" s="410"/>
      <c r="AG19" s="378"/>
      <c r="AH19" s="939" t="s">
        <v>460</v>
      </c>
      <c r="AI19" s="411"/>
      <c r="AJ19" s="409"/>
      <c r="AK19" s="410"/>
      <c r="AL19" s="378"/>
      <c r="AM19" s="412"/>
      <c r="AN19" s="413"/>
      <c r="AO19" s="341"/>
      <c r="AP19" s="337"/>
      <c r="AQ19" s="337"/>
    </row>
    <row r="20" spans="1:43" ht="23.25" x14ac:dyDescent="0.35">
      <c r="A20" s="497">
        <v>14</v>
      </c>
      <c r="B20" s="499" t="str">
        <f>'BOYS ENTRIES'!C66&amp;" "&amp;'BOYS ENTRIES'!B66</f>
        <v>Robert Howarth</v>
      </c>
      <c r="D20" s="873">
        <f>D14+1</f>
        <v>196</v>
      </c>
      <c r="E20" s="381">
        <v>22</v>
      </c>
      <c r="F20" s="382" t="str">
        <f>+B28</f>
        <v>Corne Duvenage</v>
      </c>
      <c r="G20" s="383"/>
      <c r="H20" s="384"/>
      <c r="I20" s="873">
        <f>I14+1</f>
        <v>203</v>
      </c>
      <c r="J20" s="381">
        <v>11</v>
      </c>
      <c r="K20" s="382" t="str">
        <f>+B17</f>
        <v>Piet Jordaan</v>
      </c>
      <c r="L20" s="383"/>
      <c r="M20" s="384"/>
      <c r="N20" s="873">
        <f>N14+1</f>
        <v>211</v>
      </c>
      <c r="O20" s="381">
        <v>3</v>
      </c>
      <c r="P20" s="382" t="str">
        <f>+B9</f>
        <v>Zian de Swardt</v>
      </c>
      <c r="Q20" s="383"/>
      <c r="R20" s="384"/>
      <c r="S20" s="945">
        <f>S14+1</f>
        <v>219</v>
      </c>
      <c r="T20" s="381">
        <v>3</v>
      </c>
      <c r="U20" s="431" t="str">
        <f>IF(R20=3,P20,P23)</f>
        <v>Johann Wentzel</v>
      </c>
      <c r="V20" s="383"/>
      <c r="W20" s="384"/>
      <c r="X20" s="945">
        <f>X14+1</f>
        <v>234</v>
      </c>
      <c r="Y20" s="414">
        <v>5</v>
      </c>
      <c r="Z20" s="511" t="str">
        <f>IF(W29=3,U26,U29)</f>
        <v>Stiaan Louw</v>
      </c>
      <c r="AA20" s="415"/>
      <c r="AB20" s="416"/>
      <c r="AC20" s="940">
        <f>AC14+1</f>
        <v>249</v>
      </c>
      <c r="AD20" s="414">
        <v>5</v>
      </c>
      <c r="AE20" s="511" t="str">
        <f>+Z20</f>
        <v>Stiaan Louw</v>
      </c>
      <c r="AF20" s="415"/>
      <c r="AG20" s="416"/>
      <c r="AH20" s="940">
        <f>AH14+1</f>
        <v>264</v>
      </c>
      <c r="AI20" s="414">
        <v>5</v>
      </c>
      <c r="AJ20" s="511" t="str">
        <f>+Z20</f>
        <v>Stiaan Louw</v>
      </c>
      <c r="AK20" s="415"/>
      <c r="AL20" s="416"/>
      <c r="AM20" s="379"/>
      <c r="AN20" s="413">
        <v>5</v>
      </c>
      <c r="AO20" s="342"/>
      <c r="AP20" s="337"/>
      <c r="AQ20" s="337"/>
    </row>
    <row r="21" spans="1:43" ht="24" thickBot="1" x14ac:dyDescent="0.4">
      <c r="A21" s="497">
        <v>15</v>
      </c>
      <c r="B21" s="499" t="str">
        <f>'BOYS ENTRIES'!C67&amp;" "&amp;'BOYS ENTRIES'!B67</f>
        <v>Duncan Weakley</v>
      </c>
      <c r="D21" s="874" t="s">
        <v>461</v>
      </c>
      <c r="E21" s="390"/>
      <c r="F21" s="391"/>
      <c r="G21" s="383"/>
      <c r="H21" s="392"/>
      <c r="I21" s="874" t="s">
        <v>461</v>
      </c>
      <c r="J21" s="390"/>
      <c r="K21" s="417"/>
      <c r="L21" s="383"/>
      <c r="M21" s="392"/>
      <c r="N21" s="874" t="s">
        <v>461</v>
      </c>
      <c r="O21" s="390"/>
      <c r="P21" s="393"/>
      <c r="Q21" s="383"/>
      <c r="R21" s="392"/>
      <c r="S21" s="946" t="s">
        <v>461</v>
      </c>
      <c r="T21" s="390"/>
      <c r="U21" s="501"/>
      <c r="V21" s="383"/>
      <c r="W21" s="392"/>
      <c r="X21" s="946" t="s">
        <v>461</v>
      </c>
      <c r="Y21" s="414"/>
      <c r="Z21" s="511"/>
      <c r="AA21" s="418"/>
      <c r="AB21" s="395"/>
      <c r="AC21" s="941" t="s">
        <v>461</v>
      </c>
      <c r="AD21" s="414"/>
      <c r="AE21" s="511"/>
      <c r="AF21" s="418"/>
      <c r="AG21" s="395"/>
      <c r="AH21" s="941" t="s">
        <v>461</v>
      </c>
      <c r="AI21" s="414"/>
      <c r="AJ21" s="511"/>
      <c r="AK21" s="418"/>
      <c r="AL21" s="395"/>
      <c r="AM21" s="379"/>
      <c r="AN21" s="419"/>
      <c r="AO21" s="919"/>
      <c r="AP21" s="337"/>
      <c r="AQ21" s="337"/>
    </row>
    <row r="22" spans="1:43" ht="23.25" x14ac:dyDescent="0.35">
      <c r="A22" s="497">
        <v>16</v>
      </c>
      <c r="B22" s="499" t="str">
        <f>'BOYS ENTRIES'!C68&amp;" "&amp;'BOYS ENTRIES'!B68</f>
        <v>Ruben Marais</v>
      </c>
      <c r="D22" s="873">
        <v>3</v>
      </c>
      <c r="E22" s="397"/>
      <c r="F22" s="382"/>
      <c r="G22" s="383"/>
      <c r="H22" s="392"/>
      <c r="I22" s="873">
        <v>4</v>
      </c>
      <c r="J22" s="397"/>
      <c r="K22" s="385"/>
      <c r="L22" s="383"/>
      <c r="M22" s="392"/>
      <c r="N22" s="873">
        <v>3</v>
      </c>
      <c r="O22" s="397"/>
      <c r="P22" s="385"/>
      <c r="Q22" s="383"/>
      <c r="R22" s="392"/>
      <c r="S22" s="945">
        <v>2</v>
      </c>
      <c r="T22" s="397"/>
      <c r="U22" s="431"/>
      <c r="V22" s="383"/>
      <c r="W22" s="392"/>
      <c r="X22" s="945">
        <v>1</v>
      </c>
      <c r="Y22" s="414"/>
      <c r="Z22" s="512"/>
      <c r="AA22" s="418"/>
      <c r="AB22" s="395"/>
      <c r="AC22" s="940">
        <v>1</v>
      </c>
      <c r="AD22" s="414"/>
      <c r="AE22" s="512"/>
      <c r="AF22" s="418"/>
      <c r="AG22" s="395"/>
      <c r="AH22" s="940">
        <v>3</v>
      </c>
      <c r="AI22" s="414"/>
      <c r="AJ22" s="512"/>
      <c r="AK22" s="418"/>
      <c r="AL22" s="395"/>
      <c r="AM22" s="379"/>
      <c r="AN22" s="413"/>
      <c r="AO22" s="341"/>
      <c r="AP22" s="337"/>
      <c r="AQ22" s="337"/>
    </row>
    <row r="23" spans="1:43" ht="23.25" x14ac:dyDescent="0.35">
      <c r="A23" s="497">
        <v>17</v>
      </c>
      <c r="B23" s="499" t="str">
        <f>'BOYS ENTRIES'!C69&amp;" "&amp;'BOYS ENTRIES'!B69</f>
        <v>Dale Holloway</v>
      </c>
      <c r="D23" s="874" t="s">
        <v>463</v>
      </c>
      <c r="E23" s="398">
        <v>27</v>
      </c>
      <c r="F23" s="382" t="str">
        <f>B33</f>
        <v>Anto Tawana</v>
      </c>
      <c r="G23" s="383"/>
      <c r="H23" s="384"/>
      <c r="I23" s="874" t="s">
        <v>463</v>
      </c>
      <c r="J23" s="381">
        <v>22</v>
      </c>
      <c r="K23" s="385" t="str">
        <f>IF(H20=3,F20,F23)</f>
        <v>Anto Tawana</v>
      </c>
      <c r="L23" s="383"/>
      <c r="M23" s="384"/>
      <c r="N23" s="874" t="s">
        <v>463</v>
      </c>
      <c r="O23" s="381">
        <v>14</v>
      </c>
      <c r="P23" s="385" t="str">
        <f>IF(M39=3,K39,K42)</f>
        <v>Johann Wentzel</v>
      </c>
      <c r="Q23" s="383"/>
      <c r="R23" s="384"/>
      <c r="S23" s="946" t="s">
        <v>462</v>
      </c>
      <c r="T23" s="381">
        <v>6</v>
      </c>
      <c r="U23" s="431" t="str">
        <f>IF(R39=3,P39,P42)</f>
        <v>Anto Tawana</v>
      </c>
      <c r="V23" s="383"/>
      <c r="W23" s="384"/>
      <c r="X23" s="946" t="s">
        <v>462</v>
      </c>
      <c r="Y23" s="414">
        <v>7</v>
      </c>
      <c r="Z23" s="511" t="str">
        <f>IF(W17=3,U14,U17)</f>
        <v>Agang Motlhagodi</v>
      </c>
      <c r="AA23" s="418"/>
      <c r="AB23" s="416"/>
      <c r="AC23" s="941" t="s">
        <v>464</v>
      </c>
      <c r="AD23" s="414">
        <v>8</v>
      </c>
      <c r="AE23" s="511" t="str">
        <f>+Z29</f>
        <v>Kyle Kapnias</v>
      </c>
      <c r="AF23" s="418"/>
      <c r="AG23" s="416"/>
      <c r="AH23" s="941" t="s">
        <v>464</v>
      </c>
      <c r="AI23" s="414">
        <v>6</v>
      </c>
      <c r="AJ23" s="511" t="str">
        <f>+Z26</f>
        <v>Anto Tawana</v>
      </c>
      <c r="AK23" s="418"/>
      <c r="AL23" s="416"/>
      <c r="AM23" s="379"/>
      <c r="AN23" s="413">
        <v>6</v>
      </c>
      <c r="AO23" s="342"/>
      <c r="AP23" s="337"/>
      <c r="AQ23" s="337"/>
    </row>
    <row r="24" spans="1:43" ht="24" thickBot="1" x14ac:dyDescent="0.4">
      <c r="A24" s="497">
        <v>18</v>
      </c>
      <c r="B24" s="499" t="str">
        <f>'BOYS ENTRIES'!C70&amp;" "&amp;'BOYS ENTRIES'!B70</f>
        <v>Pierre De Villiers</v>
      </c>
      <c r="D24" s="875" t="s">
        <v>84</v>
      </c>
      <c r="E24" s="399"/>
      <c r="F24" s="400"/>
      <c r="G24" s="401"/>
      <c r="H24" s="402"/>
      <c r="I24" s="875" t="s">
        <v>68</v>
      </c>
      <c r="J24" s="403"/>
      <c r="K24" s="404"/>
      <c r="L24" s="401"/>
      <c r="M24" s="402"/>
      <c r="N24" s="875" t="s">
        <v>483</v>
      </c>
      <c r="O24" s="403"/>
      <c r="P24" s="404"/>
      <c r="Q24" s="401"/>
      <c r="R24" s="402"/>
      <c r="S24" s="947" t="s">
        <v>484</v>
      </c>
      <c r="T24" s="403"/>
      <c r="U24" s="502"/>
      <c r="V24" s="401"/>
      <c r="W24" s="402"/>
      <c r="X24" s="947" t="s">
        <v>10</v>
      </c>
      <c r="Y24" s="421"/>
      <c r="Z24" s="513"/>
      <c r="AA24" s="422"/>
      <c r="AB24" s="408"/>
      <c r="AC24" s="942" t="s">
        <v>467</v>
      </c>
      <c r="AD24" s="421"/>
      <c r="AE24" s="513"/>
      <c r="AF24" s="422"/>
      <c r="AG24" s="408"/>
      <c r="AH24" s="942" t="s">
        <v>475</v>
      </c>
      <c r="AI24" s="421"/>
      <c r="AJ24" s="513"/>
      <c r="AK24" s="422"/>
      <c r="AL24" s="408"/>
      <c r="AM24" s="379"/>
      <c r="AN24" s="419"/>
      <c r="AO24" s="919"/>
      <c r="AP24" s="337"/>
      <c r="AQ24" s="337"/>
    </row>
    <row r="25" spans="1:43" ht="23.25" x14ac:dyDescent="0.35">
      <c r="A25" s="497">
        <v>19</v>
      </c>
      <c r="B25" s="499" t="str">
        <f>'BOYS ENTRIES'!C71&amp;" "&amp;'BOYS ENTRIES'!B71</f>
        <v>Andrew Murray</v>
      </c>
      <c r="D25" s="872" t="s">
        <v>460</v>
      </c>
      <c r="E25" s="369"/>
      <c r="F25" s="370"/>
      <c r="G25" s="371"/>
      <c r="H25" s="372"/>
      <c r="I25" s="872" t="s">
        <v>460</v>
      </c>
      <c r="J25" s="369"/>
      <c r="K25" s="373"/>
      <c r="L25" s="371"/>
      <c r="M25" s="372"/>
      <c r="N25" s="872" t="s">
        <v>460</v>
      </c>
      <c r="O25" s="369"/>
      <c r="P25" s="373"/>
      <c r="Q25" s="371"/>
      <c r="R25" s="372"/>
      <c r="S25" s="944" t="s">
        <v>460</v>
      </c>
      <c r="T25" s="369"/>
      <c r="U25" s="503"/>
      <c r="V25" s="371"/>
      <c r="W25" s="372"/>
      <c r="X25" s="944" t="s">
        <v>460</v>
      </c>
      <c r="Y25" s="411"/>
      <c r="Z25" s="514"/>
      <c r="AA25" s="410"/>
      <c r="AB25" s="378"/>
      <c r="AC25" s="939" t="s">
        <v>460</v>
      </c>
      <c r="AD25" s="411"/>
      <c r="AE25" s="514"/>
      <c r="AF25" s="410"/>
      <c r="AG25" s="378"/>
      <c r="AH25" s="939" t="s">
        <v>460</v>
      </c>
      <c r="AI25" s="411"/>
      <c r="AJ25" s="514"/>
      <c r="AK25" s="410"/>
      <c r="AL25" s="378"/>
      <c r="AM25" s="379"/>
      <c r="AN25" s="413"/>
      <c r="AO25" s="341"/>
      <c r="AP25" s="337"/>
      <c r="AQ25" s="337"/>
    </row>
    <row r="26" spans="1:43" ht="23.25" x14ac:dyDescent="0.35">
      <c r="A26" s="497">
        <v>20</v>
      </c>
      <c r="B26" s="499" t="str">
        <f>'BOYS ENTRIES'!C72&amp;" "&amp;'BOYS ENTRIES'!B72</f>
        <v>Charl Poggenpoel</v>
      </c>
      <c r="D26" s="873">
        <f>D20+1</f>
        <v>197</v>
      </c>
      <c r="E26" s="381">
        <v>21</v>
      </c>
      <c r="F26" s="382" t="str">
        <f>+B27</f>
        <v>Kian Meadon</v>
      </c>
      <c r="G26" s="383"/>
      <c r="H26" s="384">
        <v>0</v>
      </c>
      <c r="I26" s="873">
        <f>I20+1</f>
        <v>204</v>
      </c>
      <c r="J26" s="381">
        <v>12</v>
      </c>
      <c r="K26" s="382" t="str">
        <f>+B18</f>
        <v>Nicholas Holtzhausen</v>
      </c>
      <c r="L26" s="383"/>
      <c r="M26" s="384"/>
      <c r="N26" s="873">
        <f>N20+1</f>
        <v>212</v>
      </c>
      <c r="O26" s="381">
        <v>4</v>
      </c>
      <c r="P26" s="382" t="str">
        <f>+B10</f>
        <v>Joha vd Merwe</v>
      </c>
      <c r="Q26" s="383"/>
      <c r="R26" s="384"/>
      <c r="S26" s="945">
        <f>S20+1</f>
        <v>220</v>
      </c>
      <c r="T26" s="381">
        <v>4</v>
      </c>
      <c r="U26" s="431" t="str">
        <f>IF(R26=3,P26,P29)</f>
        <v>Charl Poggenpoel</v>
      </c>
      <c r="V26" s="383"/>
      <c r="W26" s="384"/>
      <c r="X26" s="945">
        <f>X20+1</f>
        <v>235</v>
      </c>
      <c r="Y26" s="414">
        <v>6</v>
      </c>
      <c r="Z26" s="511" t="str">
        <f>IF(W23=3,U20,U23)</f>
        <v>Anto Tawana</v>
      </c>
      <c r="AA26" s="415"/>
      <c r="AB26" s="416"/>
      <c r="AC26" s="940">
        <f>AC20+1</f>
        <v>250</v>
      </c>
      <c r="AD26" s="414">
        <v>6</v>
      </c>
      <c r="AE26" s="511" t="str">
        <f>+Z26</f>
        <v>Anto Tawana</v>
      </c>
      <c r="AF26" s="415"/>
      <c r="AG26" s="416"/>
      <c r="AH26" s="940">
        <f>AH20+1</f>
        <v>265</v>
      </c>
      <c r="AI26" s="414">
        <v>7</v>
      </c>
      <c r="AJ26" s="511" t="str">
        <f>+Z23</f>
        <v>Agang Motlhagodi</v>
      </c>
      <c r="AK26" s="415"/>
      <c r="AL26" s="416"/>
      <c r="AM26" s="379"/>
      <c r="AN26" s="413">
        <v>7</v>
      </c>
      <c r="AO26" s="342"/>
      <c r="AP26" s="337"/>
      <c r="AQ26" s="337"/>
    </row>
    <row r="27" spans="1:43" ht="24" thickBot="1" x14ac:dyDescent="0.4">
      <c r="A27" s="497">
        <v>21</v>
      </c>
      <c r="B27" s="499" t="str">
        <f>'BOYS ENTRIES'!C73&amp;" "&amp;'BOYS ENTRIES'!B73</f>
        <v>Kian Meadon</v>
      </c>
      <c r="D27" s="874" t="s">
        <v>461</v>
      </c>
      <c r="E27" s="390"/>
      <c r="F27" s="391" t="s">
        <v>519</v>
      </c>
      <c r="G27" s="383"/>
      <c r="H27" s="392"/>
      <c r="I27" s="874" t="s">
        <v>461</v>
      </c>
      <c r="J27" s="390"/>
      <c r="K27" s="393"/>
      <c r="L27" s="383"/>
      <c r="M27" s="392"/>
      <c r="N27" s="874" t="s">
        <v>461</v>
      </c>
      <c r="O27" s="390"/>
      <c r="P27" s="393"/>
      <c r="Q27" s="383"/>
      <c r="R27" s="392"/>
      <c r="S27" s="946" t="s">
        <v>461</v>
      </c>
      <c r="T27" s="390"/>
      <c r="U27" s="501"/>
      <c r="V27" s="383"/>
      <c r="W27" s="392"/>
      <c r="X27" s="946" t="s">
        <v>461</v>
      </c>
      <c r="Y27" s="414"/>
      <c r="Z27" s="511"/>
      <c r="AA27" s="418"/>
      <c r="AB27" s="395"/>
      <c r="AC27" s="941" t="s">
        <v>461</v>
      </c>
      <c r="AD27" s="414"/>
      <c r="AE27" s="511"/>
      <c r="AF27" s="418"/>
      <c r="AG27" s="395"/>
      <c r="AH27" s="941" t="s">
        <v>461</v>
      </c>
      <c r="AI27" s="414"/>
      <c r="AJ27" s="511"/>
      <c r="AK27" s="418"/>
      <c r="AL27" s="395"/>
      <c r="AM27" s="379"/>
      <c r="AN27" s="419"/>
      <c r="AO27" s="919"/>
      <c r="AP27" s="337"/>
      <c r="AQ27" s="337"/>
    </row>
    <row r="28" spans="1:43" ht="23.25" x14ac:dyDescent="0.35">
      <c r="A28" s="497">
        <v>22</v>
      </c>
      <c r="B28" s="499" t="str">
        <f>'BOYS ENTRIES'!C74&amp;" "&amp;'BOYS ENTRIES'!B74</f>
        <v>Corne Duvenage</v>
      </c>
      <c r="D28" s="873">
        <v>2</v>
      </c>
      <c r="E28" s="397">
        <v>29</v>
      </c>
      <c r="F28" s="382" t="s">
        <v>515</v>
      </c>
      <c r="G28" s="383"/>
      <c r="H28" s="392"/>
      <c r="I28" s="873">
        <v>4</v>
      </c>
      <c r="J28" s="397"/>
      <c r="K28" s="385"/>
      <c r="L28" s="383"/>
      <c r="M28" s="392"/>
      <c r="N28" s="873">
        <v>4</v>
      </c>
      <c r="O28" s="397"/>
      <c r="P28" s="385"/>
      <c r="Q28" s="383"/>
      <c r="R28" s="392"/>
      <c r="S28" s="945">
        <v>3</v>
      </c>
      <c r="T28" s="397"/>
      <c r="U28" s="431"/>
      <c r="V28" s="383"/>
      <c r="W28" s="392"/>
      <c r="X28" s="945">
        <v>1</v>
      </c>
      <c r="Y28" s="414"/>
      <c r="Z28" s="512"/>
      <c r="AA28" s="418"/>
      <c r="AB28" s="395"/>
      <c r="AC28" s="940">
        <v>1</v>
      </c>
      <c r="AD28" s="414"/>
      <c r="AE28" s="512"/>
      <c r="AF28" s="418"/>
      <c r="AG28" s="395"/>
      <c r="AH28" s="940">
        <v>5</v>
      </c>
      <c r="AI28" s="414"/>
      <c r="AJ28" s="512"/>
      <c r="AK28" s="418"/>
      <c r="AL28" s="395"/>
      <c r="AM28" s="379"/>
      <c r="AN28" s="413"/>
      <c r="AO28" s="341"/>
      <c r="AP28" s="337"/>
      <c r="AQ28" s="337"/>
    </row>
    <row r="29" spans="1:43" ht="23.25" x14ac:dyDescent="0.35">
      <c r="A29" s="497">
        <v>23</v>
      </c>
      <c r="B29" s="499" t="str">
        <f>'BOYS ENTRIES'!C75&amp;" "&amp;'BOYS ENTRIES'!B75</f>
        <v>Jean-Pierre Van Wyk</v>
      </c>
      <c r="D29" s="874" t="s">
        <v>463</v>
      </c>
      <c r="E29" s="398">
        <v>28</v>
      </c>
      <c r="F29" s="382" t="str">
        <f>B34</f>
        <v>Stiaan Louw</v>
      </c>
      <c r="G29" s="383"/>
      <c r="H29" s="384">
        <v>3</v>
      </c>
      <c r="I29" s="874" t="s">
        <v>463</v>
      </c>
      <c r="J29" s="381">
        <v>21</v>
      </c>
      <c r="K29" s="385" t="str">
        <f>IF(H26=3,F26,F29)</f>
        <v>Stiaan Louw</v>
      </c>
      <c r="L29" s="383"/>
      <c r="M29" s="384"/>
      <c r="N29" s="874" t="s">
        <v>463</v>
      </c>
      <c r="O29" s="381">
        <v>13</v>
      </c>
      <c r="P29" s="385" t="str">
        <f>IF(M33=3,K33,K36)</f>
        <v>Charl Poggenpoel</v>
      </c>
      <c r="Q29" s="383"/>
      <c r="R29" s="384"/>
      <c r="S29" s="946" t="s">
        <v>462</v>
      </c>
      <c r="T29" s="381">
        <v>5</v>
      </c>
      <c r="U29" s="431" t="str">
        <f>IF(R33=3,P33,P36)</f>
        <v>Stiaan Louw</v>
      </c>
      <c r="V29" s="383"/>
      <c r="W29" s="392"/>
      <c r="X29" s="946" t="s">
        <v>462</v>
      </c>
      <c r="Y29" s="414">
        <v>8</v>
      </c>
      <c r="Z29" s="511" t="str">
        <f>IF(W11=3,U8,U11)</f>
        <v>Kyle Kapnias</v>
      </c>
      <c r="AA29" s="418"/>
      <c r="AB29" s="416"/>
      <c r="AC29" s="941" t="s">
        <v>464</v>
      </c>
      <c r="AD29" s="414">
        <v>7</v>
      </c>
      <c r="AE29" s="511" t="str">
        <f>+Z23</f>
        <v>Agang Motlhagodi</v>
      </c>
      <c r="AF29" s="418"/>
      <c r="AG29" s="416"/>
      <c r="AH29" s="941" t="s">
        <v>464</v>
      </c>
      <c r="AI29" s="414">
        <v>8</v>
      </c>
      <c r="AJ29" s="511" t="str">
        <f>+Z29</f>
        <v>Kyle Kapnias</v>
      </c>
      <c r="AK29" s="418"/>
      <c r="AL29" s="416"/>
      <c r="AM29" s="379"/>
      <c r="AN29" s="413">
        <v>8</v>
      </c>
      <c r="AO29" s="342"/>
      <c r="AP29" s="337"/>
      <c r="AQ29" s="337"/>
    </row>
    <row r="30" spans="1:43" ht="24" thickBot="1" x14ac:dyDescent="0.4">
      <c r="A30" s="497">
        <v>24</v>
      </c>
      <c r="B30" s="499" t="str">
        <f>'BOYS ENTRIES'!C76&amp;" "&amp;'BOYS ENTRIES'!B76</f>
        <v>Dino De Sousa</v>
      </c>
      <c r="D30" s="875" t="s">
        <v>85</v>
      </c>
      <c r="E30" s="399"/>
      <c r="F30" s="400"/>
      <c r="G30" s="401"/>
      <c r="H30" s="402"/>
      <c r="I30" s="875" t="s">
        <v>479</v>
      </c>
      <c r="J30" s="403"/>
      <c r="K30" s="404"/>
      <c r="L30" s="401"/>
      <c r="M30" s="402"/>
      <c r="N30" s="875" t="s">
        <v>483</v>
      </c>
      <c r="O30" s="403"/>
      <c r="P30" s="404"/>
      <c r="Q30" s="401"/>
      <c r="R30" s="402"/>
      <c r="S30" s="947" t="s">
        <v>486</v>
      </c>
      <c r="T30" s="403"/>
      <c r="U30" s="502"/>
      <c r="V30" s="401"/>
      <c r="W30" s="402"/>
      <c r="X30" s="947" t="s">
        <v>83</v>
      </c>
      <c r="Y30" s="421"/>
      <c r="Z30" s="513"/>
      <c r="AA30" s="422"/>
      <c r="AB30" s="408"/>
      <c r="AC30" s="942" t="s">
        <v>468</v>
      </c>
      <c r="AD30" s="421"/>
      <c r="AE30" s="419"/>
      <c r="AF30" s="422"/>
      <c r="AG30" s="408"/>
      <c r="AH30" s="942" t="s">
        <v>475</v>
      </c>
      <c r="AI30" s="421"/>
      <c r="AJ30" s="419"/>
      <c r="AK30" s="422"/>
      <c r="AL30" s="408"/>
      <c r="AM30" s="379"/>
      <c r="AN30" s="419"/>
      <c r="AO30" s="919"/>
      <c r="AP30" s="337"/>
      <c r="AQ30" s="337"/>
    </row>
    <row r="31" spans="1:43" ht="24" thickBot="1" x14ac:dyDescent="0.4">
      <c r="A31" s="497">
        <v>25</v>
      </c>
      <c r="B31" s="499" t="str">
        <f>'BOYS ENTRIES'!C77&amp;" "&amp;'BOYS ENTRIES'!B77</f>
        <v>Kyle Kapnias</v>
      </c>
      <c r="D31" s="343"/>
      <c r="E31" s="337"/>
      <c r="F31" s="344"/>
      <c r="G31" s="336"/>
      <c r="H31" s="343"/>
      <c r="I31" s="343"/>
      <c r="J31" s="337"/>
      <c r="K31" s="345"/>
      <c r="L31" s="336"/>
      <c r="M31" s="343"/>
      <c r="N31" s="343"/>
      <c r="O31" s="337"/>
      <c r="P31" s="345"/>
      <c r="Q31" s="336"/>
      <c r="R31" s="343"/>
      <c r="S31" s="359"/>
      <c r="T31" s="337"/>
      <c r="U31" s="504"/>
      <c r="V31" s="336"/>
      <c r="W31" s="343"/>
      <c r="X31" s="359"/>
      <c r="Y31" s="328" t="s">
        <v>8</v>
      </c>
      <c r="Z31" s="336"/>
      <c r="AA31" s="346"/>
      <c r="AB31" s="347"/>
      <c r="AC31" s="347"/>
      <c r="AD31" s="343"/>
      <c r="AE31" s="343"/>
      <c r="AF31" s="337"/>
      <c r="AG31" s="347"/>
      <c r="AH31" s="339"/>
      <c r="AI31" s="343"/>
      <c r="AJ31" s="343"/>
      <c r="AK31" s="337"/>
      <c r="AL31" s="347"/>
      <c r="AM31" s="348"/>
      <c r="AN31" s="337"/>
      <c r="AO31" s="337"/>
      <c r="AP31" s="337"/>
      <c r="AQ31" s="337"/>
    </row>
    <row r="32" spans="1:43" ht="23.25" x14ac:dyDescent="0.35">
      <c r="A32" s="497">
        <v>26</v>
      </c>
      <c r="B32" s="499" t="str">
        <f>'BOYS ENTRIES'!C78&amp;" "&amp;'BOYS ENTRIES'!B78</f>
        <v>Agang Motlhagodi</v>
      </c>
      <c r="D32" s="872" t="s">
        <v>460</v>
      </c>
      <c r="E32" s="369"/>
      <c r="F32" s="370"/>
      <c r="G32" s="371"/>
      <c r="H32" s="372"/>
      <c r="I32" s="872" t="s">
        <v>460</v>
      </c>
      <c r="J32" s="369"/>
      <c r="K32" s="373"/>
      <c r="L32" s="371"/>
      <c r="M32" s="372"/>
      <c r="N32" s="872" t="s">
        <v>460</v>
      </c>
      <c r="O32" s="369"/>
      <c r="P32" s="373"/>
      <c r="Q32" s="371"/>
      <c r="R32" s="372"/>
      <c r="S32" s="944" t="s">
        <v>460</v>
      </c>
      <c r="T32" s="369"/>
      <c r="U32" s="503"/>
      <c r="V32" s="371"/>
      <c r="W32" s="372"/>
      <c r="X32" s="944" t="s">
        <v>460</v>
      </c>
      <c r="Y32" s="375"/>
      <c r="Z32" s="376"/>
      <c r="AA32" s="377"/>
      <c r="AB32" s="378"/>
      <c r="AC32" s="939" t="s">
        <v>460</v>
      </c>
      <c r="AD32" s="375"/>
      <c r="AE32" s="376"/>
      <c r="AF32" s="377"/>
      <c r="AG32" s="378"/>
      <c r="AH32" s="939" t="s">
        <v>460</v>
      </c>
      <c r="AI32" s="375"/>
      <c r="AJ32" s="376"/>
      <c r="AK32" s="377"/>
      <c r="AL32" s="378"/>
      <c r="AM32" s="379"/>
      <c r="AN32" s="380" t="s">
        <v>511</v>
      </c>
      <c r="AO32" s="335"/>
      <c r="AP32" s="337"/>
      <c r="AQ32" s="337"/>
    </row>
    <row r="33" spans="1:43" ht="23.25" x14ac:dyDescent="0.35">
      <c r="A33" s="497">
        <v>27</v>
      </c>
      <c r="B33" s="499" t="str">
        <f>'BOYS ENTRIES'!C79&amp;" "&amp;'BOYS ENTRIES'!B79</f>
        <v>Anto Tawana</v>
      </c>
      <c r="D33" s="873">
        <f>D26+1</f>
        <v>198</v>
      </c>
      <c r="E33" s="381">
        <v>20</v>
      </c>
      <c r="F33" s="382" t="str">
        <f>+B26</f>
        <v>Charl Poggenpoel</v>
      </c>
      <c r="G33" s="383"/>
      <c r="H33" s="384"/>
      <c r="I33" s="873">
        <f>I26+1</f>
        <v>205</v>
      </c>
      <c r="J33" s="381">
        <v>13</v>
      </c>
      <c r="K33" s="382" t="str">
        <f>+B19</f>
        <v>Angelo Pitsillis</v>
      </c>
      <c r="L33" s="383"/>
      <c r="M33" s="384"/>
      <c r="N33" s="873">
        <f>N26+1</f>
        <v>213</v>
      </c>
      <c r="O33" s="381">
        <v>5</v>
      </c>
      <c r="P33" s="382" t="str">
        <f>+B11</f>
        <v>Neil Henning</v>
      </c>
      <c r="Q33" s="383"/>
      <c r="R33" s="384"/>
      <c r="S33" s="945">
        <f>S26+1</f>
        <v>221</v>
      </c>
      <c r="T33" s="381">
        <v>9</v>
      </c>
      <c r="U33" s="431" t="str">
        <f>IF(R55=3,P52,P55)</f>
        <v>Kyle Kapnias</v>
      </c>
      <c r="V33" s="383"/>
      <c r="W33" s="384"/>
      <c r="X33" s="945">
        <f>X26+1</f>
        <v>236</v>
      </c>
      <c r="Y33" s="387">
        <v>9</v>
      </c>
      <c r="Z33" s="507" t="str">
        <f>IF(W33=3,U33,U36)</f>
        <v>Dale Holloway</v>
      </c>
      <c r="AA33" s="388"/>
      <c r="AB33" s="389"/>
      <c r="AC33" s="940">
        <f>AC26+1</f>
        <v>251</v>
      </c>
      <c r="AD33" s="387">
        <v>9</v>
      </c>
      <c r="AE33" s="507" t="str">
        <f>+Z33</f>
        <v>Dale Holloway</v>
      </c>
      <c r="AF33" s="388"/>
      <c r="AG33" s="389"/>
      <c r="AH33" s="940">
        <f>AH26+1</f>
        <v>266</v>
      </c>
      <c r="AI33" s="387">
        <v>9</v>
      </c>
      <c r="AJ33" s="507" t="str">
        <f>+Z33</f>
        <v>Dale Holloway</v>
      </c>
      <c r="AK33" s="388"/>
      <c r="AL33" s="389"/>
      <c r="AM33" s="379"/>
      <c r="AN33" s="380">
        <v>9</v>
      </c>
      <c r="AO33" s="338"/>
      <c r="AP33" s="339"/>
      <c r="AQ33" s="337"/>
    </row>
    <row r="34" spans="1:43" ht="24" thickBot="1" x14ac:dyDescent="0.4">
      <c r="A34" s="497">
        <v>28</v>
      </c>
      <c r="B34" s="499" t="str">
        <f>'BOYS ENTRIES'!C80&amp;" "&amp;'BOYS ENTRIES'!B80</f>
        <v>Stiaan Louw</v>
      </c>
      <c r="D34" s="874" t="s">
        <v>461</v>
      </c>
      <c r="E34" s="390"/>
      <c r="F34" s="382" t="s">
        <v>517</v>
      </c>
      <c r="G34" s="383"/>
      <c r="H34" s="392"/>
      <c r="I34" s="874" t="s">
        <v>461</v>
      </c>
      <c r="J34" s="390"/>
      <c r="K34" s="393"/>
      <c r="L34" s="383"/>
      <c r="M34" s="392"/>
      <c r="N34" s="874" t="s">
        <v>461</v>
      </c>
      <c r="O34" s="390"/>
      <c r="P34" s="393"/>
      <c r="Q34" s="383"/>
      <c r="R34" s="392"/>
      <c r="S34" s="946" t="s">
        <v>461</v>
      </c>
      <c r="T34" s="390"/>
      <c r="U34" s="501"/>
      <c r="V34" s="383"/>
      <c r="W34" s="392"/>
      <c r="X34" s="946" t="s">
        <v>461</v>
      </c>
      <c r="Y34" s="387"/>
      <c r="Z34" s="507"/>
      <c r="AA34" s="394"/>
      <c r="AB34" s="395"/>
      <c r="AC34" s="941" t="s">
        <v>461</v>
      </c>
      <c r="AD34" s="387"/>
      <c r="AE34" s="507"/>
      <c r="AF34" s="394"/>
      <c r="AG34" s="395"/>
      <c r="AH34" s="941" t="s">
        <v>461</v>
      </c>
      <c r="AI34" s="387"/>
      <c r="AJ34" s="507"/>
      <c r="AK34" s="394"/>
      <c r="AL34" s="395"/>
      <c r="AM34" s="379"/>
      <c r="AN34" s="396"/>
      <c r="AO34" s="918"/>
      <c r="AP34" s="337"/>
      <c r="AQ34" s="337"/>
    </row>
    <row r="35" spans="1:43" ht="23.25" x14ac:dyDescent="0.35">
      <c r="A35" s="497">
        <v>29</v>
      </c>
      <c r="B35" s="499" t="str">
        <f>'BOYS ENTRIES'!C81&amp;" "&amp;'BOYS ENTRIES'!B81</f>
        <v>Jeandre Barnard</v>
      </c>
      <c r="D35" s="873">
        <v>1</v>
      </c>
      <c r="E35" s="397"/>
      <c r="F35" s="1009" t="s">
        <v>518</v>
      </c>
      <c r="G35" s="383"/>
      <c r="H35" s="392"/>
      <c r="I35" s="873">
        <v>2</v>
      </c>
      <c r="J35" s="397"/>
      <c r="K35" s="385"/>
      <c r="L35" s="383"/>
      <c r="M35" s="392"/>
      <c r="N35" s="873">
        <v>6</v>
      </c>
      <c r="O35" s="397"/>
      <c r="P35" s="385"/>
      <c r="Q35" s="383"/>
      <c r="R35" s="392"/>
      <c r="S35" s="945">
        <v>3</v>
      </c>
      <c r="T35" s="397"/>
      <c r="U35" s="431"/>
      <c r="V35" s="383"/>
      <c r="W35" s="392"/>
      <c r="X35" s="945">
        <v>1</v>
      </c>
      <c r="Y35" s="387"/>
      <c r="Z35" s="508"/>
      <c r="AA35" s="394"/>
      <c r="AB35" s="395"/>
      <c r="AC35" s="940">
        <v>2</v>
      </c>
      <c r="AD35" s="387"/>
      <c r="AE35" s="508"/>
      <c r="AF35" s="394"/>
      <c r="AG35" s="395"/>
      <c r="AH35" s="940">
        <v>5</v>
      </c>
      <c r="AI35" s="387"/>
      <c r="AJ35" s="508"/>
      <c r="AK35" s="394"/>
      <c r="AL35" s="395"/>
      <c r="AM35" s="379"/>
      <c r="AN35" s="380"/>
      <c r="AO35" s="335"/>
      <c r="AP35" s="337"/>
      <c r="AQ35" s="337"/>
    </row>
    <row r="36" spans="1:43" ht="23.25" x14ac:dyDescent="0.35">
      <c r="A36" s="497">
        <v>30</v>
      </c>
      <c r="B36" s="499" t="s">
        <v>503</v>
      </c>
      <c r="D36" s="874" t="s">
        <v>463</v>
      </c>
      <c r="E36" s="398">
        <v>29</v>
      </c>
      <c r="F36" s="382" t="str">
        <f>B35</f>
        <v>Jeandre Barnard</v>
      </c>
      <c r="G36" s="383"/>
      <c r="H36" s="384"/>
      <c r="I36" s="874" t="s">
        <v>463</v>
      </c>
      <c r="J36" s="381">
        <v>20</v>
      </c>
      <c r="K36" s="385" t="str">
        <f>IF(H36=3,F36,F33)</f>
        <v>Charl Poggenpoel</v>
      </c>
      <c r="L36" s="383"/>
      <c r="M36" s="384"/>
      <c r="N36" s="874" t="s">
        <v>463</v>
      </c>
      <c r="O36" s="381">
        <v>12</v>
      </c>
      <c r="P36" s="385" t="str">
        <f>IF(M26=3,K26,K29)</f>
        <v>Stiaan Louw</v>
      </c>
      <c r="Q36" s="383"/>
      <c r="R36" s="384"/>
      <c r="S36" s="946" t="s">
        <v>462</v>
      </c>
      <c r="T36" s="998">
        <v>16</v>
      </c>
      <c r="U36" s="431" t="str">
        <f>IF(R11=3,P8,P11)</f>
        <v>Dale Holloway</v>
      </c>
      <c r="V36" s="383"/>
      <c r="W36" s="384"/>
      <c r="X36" s="946" t="s">
        <v>462</v>
      </c>
      <c r="Y36" s="387">
        <v>11</v>
      </c>
      <c r="Z36" s="507" t="str">
        <f>IF(W46=3,U46,U49)</f>
        <v>Johann Wentzel</v>
      </c>
      <c r="AA36" s="394"/>
      <c r="AB36" s="389"/>
      <c r="AC36" s="941" t="s">
        <v>464</v>
      </c>
      <c r="AD36" s="387">
        <v>12</v>
      </c>
      <c r="AE36" s="507" t="str">
        <f>+Z42</f>
        <v>Charl Poggenpoel</v>
      </c>
      <c r="AF36" s="394"/>
      <c r="AG36" s="389"/>
      <c r="AH36" s="941" t="s">
        <v>464</v>
      </c>
      <c r="AI36" s="387">
        <v>10</v>
      </c>
      <c r="AJ36" s="507" t="str">
        <f>+Z39</f>
        <v>Pierre De Villiers</v>
      </c>
      <c r="AK36" s="394"/>
      <c r="AL36" s="389"/>
      <c r="AM36" s="379"/>
      <c r="AN36" s="380">
        <v>10</v>
      </c>
      <c r="AO36" s="338"/>
      <c r="AP36" s="337"/>
      <c r="AQ36" s="337"/>
    </row>
    <row r="37" spans="1:43" ht="24" thickBot="1" x14ac:dyDescent="0.4">
      <c r="A37" s="500">
        <v>31</v>
      </c>
      <c r="B37" s="908" t="s">
        <v>164</v>
      </c>
      <c r="D37" s="875" t="s">
        <v>84</v>
      </c>
      <c r="E37" s="399"/>
      <c r="F37" s="400"/>
      <c r="G37" s="401"/>
      <c r="H37" s="402"/>
      <c r="I37" s="875" t="s">
        <v>480</v>
      </c>
      <c r="J37" s="403"/>
      <c r="K37" s="404"/>
      <c r="L37" s="401"/>
      <c r="M37" s="402"/>
      <c r="N37" s="875" t="s">
        <v>19</v>
      </c>
      <c r="O37" s="403"/>
      <c r="P37" s="404"/>
      <c r="Q37" s="401"/>
      <c r="R37" s="402"/>
      <c r="S37" s="947" t="s">
        <v>469</v>
      </c>
      <c r="T37" s="403"/>
      <c r="U37" s="502"/>
      <c r="V37" s="401"/>
      <c r="W37" s="402"/>
      <c r="X37" s="947" t="s">
        <v>487</v>
      </c>
      <c r="Y37" s="406"/>
      <c r="Z37" s="509"/>
      <c r="AA37" s="407"/>
      <c r="AB37" s="408"/>
      <c r="AC37" s="942" t="s">
        <v>467</v>
      </c>
      <c r="AD37" s="406"/>
      <c r="AE37" s="509"/>
      <c r="AF37" s="407"/>
      <c r="AG37" s="408"/>
      <c r="AH37" s="942" t="s">
        <v>475</v>
      </c>
      <c r="AI37" s="406"/>
      <c r="AJ37" s="509"/>
      <c r="AK37" s="407"/>
      <c r="AL37" s="408"/>
      <c r="AM37" s="379"/>
      <c r="AN37" s="396"/>
      <c r="AO37" s="918"/>
      <c r="AP37" s="337"/>
      <c r="AQ37" s="337"/>
    </row>
    <row r="38" spans="1:43" ht="23.25" x14ac:dyDescent="0.35">
      <c r="B38" s="360" t="s">
        <v>502</v>
      </c>
      <c r="C38" s="360" t="s">
        <v>498</v>
      </c>
      <c r="D38" s="872" t="s">
        <v>460</v>
      </c>
      <c r="E38" s="369"/>
      <c r="F38" s="370"/>
      <c r="G38" s="371"/>
      <c r="H38" s="372"/>
      <c r="I38" s="872" t="s">
        <v>460</v>
      </c>
      <c r="J38" s="369"/>
      <c r="K38" s="373"/>
      <c r="L38" s="371"/>
      <c r="M38" s="372"/>
      <c r="N38" s="872" t="s">
        <v>460</v>
      </c>
      <c r="O38" s="369"/>
      <c r="P38" s="373"/>
      <c r="Q38" s="371"/>
      <c r="R38" s="372"/>
      <c r="S38" s="944" t="s">
        <v>460</v>
      </c>
      <c r="T38" s="369"/>
      <c r="U38" s="503"/>
      <c r="V38" s="371"/>
      <c r="W38" s="372"/>
      <c r="X38" s="944" t="s">
        <v>460</v>
      </c>
      <c r="Y38" s="375"/>
      <c r="Z38" s="510"/>
      <c r="AA38" s="377"/>
      <c r="AB38" s="378"/>
      <c r="AC38" s="939" t="s">
        <v>460</v>
      </c>
      <c r="AD38" s="375"/>
      <c r="AE38" s="510"/>
      <c r="AF38" s="424"/>
      <c r="AG38" s="378"/>
      <c r="AH38" s="939" t="s">
        <v>460</v>
      </c>
      <c r="AI38" s="375"/>
      <c r="AJ38" s="510"/>
      <c r="AK38" s="424"/>
      <c r="AL38" s="378"/>
      <c r="AM38" s="921"/>
      <c r="AN38" s="380"/>
      <c r="AO38" s="335"/>
      <c r="AP38" s="337"/>
      <c r="AQ38" s="337"/>
    </row>
    <row r="39" spans="1:43" ht="23.25" x14ac:dyDescent="0.35">
      <c r="B39" s="360" t="s">
        <v>516</v>
      </c>
      <c r="C39" s="360" t="s">
        <v>498</v>
      </c>
      <c r="D39" s="873">
        <f>D33+1</f>
        <v>199</v>
      </c>
      <c r="E39" s="381">
        <v>19</v>
      </c>
      <c r="F39" s="382" t="str">
        <f>+B25</f>
        <v>Andrew Murray</v>
      </c>
      <c r="G39" s="383"/>
      <c r="H39" s="384"/>
      <c r="I39" s="873">
        <f>I33+1</f>
        <v>206</v>
      </c>
      <c r="J39" s="381">
        <v>14</v>
      </c>
      <c r="K39" s="382" t="str">
        <f>B20</f>
        <v>Robert Howarth</v>
      </c>
      <c r="L39" s="383"/>
      <c r="M39" s="384"/>
      <c r="N39" s="873">
        <f>N33+1</f>
        <v>214</v>
      </c>
      <c r="O39" s="381">
        <v>6</v>
      </c>
      <c r="P39" s="382" t="str">
        <f>+B12</f>
        <v>Jacqpierre Bleeker</v>
      </c>
      <c r="Q39" s="383"/>
      <c r="R39" s="384"/>
      <c r="S39" s="945">
        <f>S33+1</f>
        <v>222</v>
      </c>
      <c r="T39" s="381">
        <v>10</v>
      </c>
      <c r="U39" s="431" t="str">
        <f>IF(R49=3,P46,P49)</f>
        <v>Agang Motlhagodi</v>
      </c>
      <c r="V39" s="383"/>
      <c r="W39" s="384"/>
      <c r="X39" s="945">
        <f>X33+1</f>
        <v>237</v>
      </c>
      <c r="Y39" s="387">
        <v>10</v>
      </c>
      <c r="Z39" s="507" t="str">
        <f>IF(W39=3,U39,U42)</f>
        <v>Pierre De Villiers</v>
      </c>
      <c r="AA39" s="388"/>
      <c r="AB39" s="389"/>
      <c r="AC39" s="940">
        <f>AC33+1</f>
        <v>252</v>
      </c>
      <c r="AD39" s="387">
        <v>10</v>
      </c>
      <c r="AE39" s="507" t="str">
        <f>+Z39</f>
        <v>Pierre De Villiers</v>
      </c>
      <c r="AF39" s="425"/>
      <c r="AG39" s="389"/>
      <c r="AH39" s="940">
        <f>AH33+1</f>
        <v>267</v>
      </c>
      <c r="AI39" s="387">
        <v>11</v>
      </c>
      <c r="AJ39" s="507" t="str">
        <f>+Z36</f>
        <v>Johann Wentzel</v>
      </c>
      <c r="AK39" s="425"/>
      <c r="AL39" s="389"/>
      <c r="AM39" s="921"/>
      <c r="AN39" s="380">
        <v>11</v>
      </c>
      <c r="AO39" s="338"/>
      <c r="AP39" s="337"/>
      <c r="AQ39" s="337"/>
    </row>
    <row r="40" spans="1:43" ht="24" thickBot="1" x14ac:dyDescent="0.4">
      <c r="D40" s="874" t="s">
        <v>461</v>
      </c>
      <c r="E40" s="390"/>
      <c r="F40" s="382"/>
      <c r="G40" s="383"/>
      <c r="H40" s="392"/>
      <c r="I40" s="874" t="s">
        <v>461</v>
      </c>
      <c r="J40" s="390"/>
      <c r="K40" s="385"/>
      <c r="L40" s="383"/>
      <c r="M40" s="392"/>
      <c r="N40" s="874" t="s">
        <v>461</v>
      </c>
      <c r="O40" s="390"/>
      <c r="P40" s="385"/>
      <c r="Q40" s="383"/>
      <c r="R40" s="392"/>
      <c r="S40" s="946" t="s">
        <v>461</v>
      </c>
      <c r="T40" s="390"/>
      <c r="U40" s="431"/>
      <c r="V40" s="383"/>
      <c r="W40" s="392"/>
      <c r="X40" s="946" t="s">
        <v>461</v>
      </c>
      <c r="Y40" s="387"/>
      <c r="Z40" s="507"/>
      <c r="AA40" s="394"/>
      <c r="AB40" s="395"/>
      <c r="AC40" s="941" t="s">
        <v>461</v>
      </c>
      <c r="AD40" s="387"/>
      <c r="AE40" s="507"/>
      <c r="AF40" s="426"/>
      <c r="AG40" s="395"/>
      <c r="AH40" s="941" t="s">
        <v>461</v>
      </c>
      <c r="AI40" s="387"/>
      <c r="AJ40" s="507"/>
      <c r="AK40" s="426"/>
      <c r="AL40" s="395"/>
      <c r="AM40" s="921"/>
      <c r="AN40" s="396"/>
      <c r="AO40" s="918"/>
      <c r="AP40" s="337"/>
      <c r="AQ40" s="337"/>
    </row>
    <row r="41" spans="1:43" ht="23.25" x14ac:dyDescent="0.35">
      <c r="D41" s="873">
        <v>4</v>
      </c>
      <c r="E41" s="397"/>
      <c r="F41" s="382"/>
      <c r="G41" s="383"/>
      <c r="H41" s="392"/>
      <c r="I41" s="873">
        <v>2</v>
      </c>
      <c r="J41" s="397"/>
      <c r="K41" s="385"/>
      <c r="L41" s="383"/>
      <c r="M41" s="392"/>
      <c r="N41" s="873">
        <v>7</v>
      </c>
      <c r="O41" s="397"/>
      <c r="P41" s="385"/>
      <c r="Q41" s="383"/>
      <c r="R41" s="392"/>
      <c r="S41" s="945">
        <v>4</v>
      </c>
      <c r="T41" s="397"/>
      <c r="U41" s="431"/>
      <c r="V41" s="383"/>
      <c r="W41" s="392"/>
      <c r="X41" s="945">
        <v>2</v>
      </c>
      <c r="Y41" s="387"/>
      <c r="Z41" s="508"/>
      <c r="AA41" s="394"/>
      <c r="AB41" s="395"/>
      <c r="AC41" s="940">
        <v>2</v>
      </c>
      <c r="AD41" s="387"/>
      <c r="AE41" s="508"/>
      <c r="AF41" s="426"/>
      <c r="AG41" s="395"/>
      <c r="AH41" s="940">
        <v>6</v>
      </c>
      <c r="AI41" s="387"/>
      <c r="AJ41" s="508"/>
      <c r="AK41" s="426"/>
      <c r="AL41" s="395"/>
      <c r="AM41" s="921"/>
      <c r="AN41" s="380"/>
      <c r="AO41" s="335"/>
      <c r="AP41" s="337"/>
      <c r="AQ41" s="337"/>
    </row>
    <row r="42" spans="1:43" ht="23.25" x14ac:dyDescent="0.35">
      <c r="D42" s="874" t="s">
        <v>463</v>
      </c>
      <c r="E42" s="398">
        <v>30</v>
      </c>
      <c r="F42" s="382" t="str">
        <f>B36</f>
        <v>Johann Wentzel</v>
      </c>
      <c r="G42" s="383"/>
      <c r="H42" s="384"/>
      <c r="I42" s="874" t="s">
        <v>463</v>
      </c>
      <c r="J42" s="381">
        <v>19</v>
      </c>
      <c r="K42" s="385" t="str">
        <f>IF(H39=3,F39,F42)</f>
        <v>Johann Wentzel</v>
      </c>
      <c r="L42" s="383"/>
      <c r="M42" s="384"/>
      <c r="N42" s="874" t="s">
        <v>463</v>
      </c>
      <c r="O42" s="381">
        <v>11</v>
      </c>
      <c r="P42" s="385" t="str">
        <f>IF(M20=3,K20,K23)</f>
        <v>Anto Tawana</v>
      </c>
      <c r="Q42" s="383"/>
      <c r="R42" s="384"/>
      <c r="S42" s="946" t="s">
        <v>462</v>
      </c>
      <c r="T42" s="381">
        <v>15</v>
      </c>
      <c r="U42" s="431" t="str">
        <f>IF(R17=3,P14,P17)</f>
        <v>Pierre De Villiers</v>
      </c>
      <c r="V42" s="383"/>
      <c r="W42" s="384"/>
      <c r="X42" s="946" t="s">
        <v>462</v>
      </c>
      <c r="Y42" s="387">
        <v>12</v>
      </c>
      <c r="Z42" s="507" t="str">
        <f>IF(W52=3,U52,U55)</f>
        <v>Charl Poggenpoel</v>
      </c>
      <c r="AA42" s="394"/>
      <c r="AB42" s="389"/>
      <c r="AC42" s="941" t="s">
        <v>464</v>
      </c>
      <c r="AD42" s="387">
        <v>11</v>
      </c>
      <c r="AE42" s="507" t="str">
        <f>+Z36</f>
        <v>Johann Wentzel</v>
      </c>
      <c r="AF42" s="426"/>
      <c r="AG42" s="389"/>
      <c r="AH42" s="941" t="s">
        <v>464</v>
      </c>
      <c r="AI42" s="387">
        <v>12</v>
      </c>
      <c r="AJ42" s="507" t="str">
        <f>+Z42</f>
        <v>Charl Poggenpoel</v>
      </c>
      <c r="AK42" s="426"/>
      <c r="AL42" s="389"/>
      <c r="AM42" s="921"/>
      <c r="AN42" s="380">
        <v>12</v>
      </c>
      <c r="AO42" s="338"/>
      <c r="AP42" s="337"/>
      <c r="AQ42" s="337"/>
    </row>
    <row r="43" spans="1:43" ht="24" thickBot="1" x14ac:dyDescent="0.4">
      <c r="D43" s="875" t="s">
        <v>85</v>
      </c>
      <c r="E43" s="399"/>
      <c r="F43" s="400"/>
      <c r="G43" s="401"/>
      <c r="H43" s="402"/>
      <c r="I43" s="875" t="s">
        <v>479</v>
      </c>
      <c r="J43" s="403"/>
      <c r="K43" s="404"/>
      <c r="L43" s="401"/>
      <c r="M43" s="402"/>
      <c r="N43" s="875" t="s">
        <v>19</v>
      </c>
      <c r="O43" s="403"/>
      <c r="P43" s="404"/>
      <c r="Q43" s="401"/>
      <c r="R43" s="402"/>
      <c r="S43" s="947" t="s">
        <v>469</v>
      </c>
      <c r="T43" s="403"/>
      <c r="U43" s="502"/>
      <c r="V43" s="401"/>
      <c r="W43" s="402"/>
      <c r="X43" s="947" t="s">
        <v>485</v>
      </c>
      <c r="Y43" s="406"/>
      <c r="Z43" s="396"/>
      <c r="AA43" s="407"/>
      <c r="AB43" s="408"/>
      <c r="AC43" s="942" t="s">
        <v>468</v>
      </c>
      <c r="AD43" s="406"/>
      <c r="AE43" s="396"/>
      <c r="AF43" s="427"/>
      <c r="AG43" s="395"/>
      <c r="AH43" s="942" t="s">
        <v>475</v>
      </c>
      <c r="AI43" s="406"/>
      <c r="AJ43" s="396"/>
      <c r="AK43" s="427"/>
      <c r="AL43" s="395"/>
      <c r="AM43" s="921"/>
      <c r="AN43" s="396"/>
      <c r="AO43" s="918"/>
      <c r="AP43" s="337"/>
      <c r="AQ43" s="337"/>
    </row>
    <row r="44" spans="1:43" s="331" customFormat="1" ht="24" thickBot="1" x14ac:dyDescent="0.4">
      <c r="D44" s="428"/>
      <c r="E44" s="412"/>
      <c r="F44" s="386"/>
      <c r="G44" s="429"/>
      <c r="H44" s="430"/>
      <c r="I44" s="428"/>
      <c r="J44" s="412"/>
      <c r="K44" s="431"/>
      <c r="L44" s="429"/>
      <c r="M44" s="430"/>
      <c r="N44" s="428"/>
      <c r="O44" s="412"/>
      <c r="P44" s="431"/>
      <c r="Q44" s="429"/>
      <c r="R44" s="430"/>
      <c r="S44" s="428"/>
      <c r="T44" s="412"/>
      <c r="U44" s="431"/>
      <c r="V44" s="429"/>
      <c r="W44" s="430"/>
      <c r="X44" s="428"/>
      <c r="Y44" s="328" t="s">
        <v>8</v>
      </c>
      <c r="Z44" s="386"/>
      <c r="AA44" s="429"/>
      <c r="AB44" s="430"/>
      <c r="AC44" s="428"/>
      <c r="AD44" s="432"/>
      <c r="AE44" s="386"/>
      <c r="AF44" s="429"/>
      <c r="AG44" s="430"/>
      <c r="AH44" s="428"/>
      <c r="AI44" s="432"/>
      <c r="AJ44" s="386"/>
      <c r="AK44" s="429"/>
      <c r="AL44" s="430"/>
      <c r="AM44" s="379"/>
      <c r="AN44" s="386"/>
      <c r="AO44" s="347"/>
      <c r="AP44" s="347"/>
      <c r="AQ44" s="347"/>
    </row>
    <row r="45" spans="1:43" ht="23.25" x14ac:dyDescent="0.35">
      <c r="D45" s="872" t="s">
        <v>460</v>
      </c>
      <c r="E45" s="369"/>
      <c r="F45" s="370"/>
      <c r="G45" s="371"/>
      <c r="H45" s="372"/>
      <c r="I45" s="872" t="s">
        <v>460</v>
      </c>
      <c r="J45" s="369"/>
      <c r="K45" s="373"/>
      <c r="L45" s="371"/>
      <c r="M45" s="372"/>
      <c r="N45" s="872" t="s">
        <v>460</v>
      </c>
      <c r="O45" s="369"/>
      <c r="P45" s="373"/>
      <c r="Q45" s="371"/>
      <c r="R45" s="372"/>
      <c r="S45" s="939" t="s">
        <v>460</v>
      </c>
      <c r="T45" s="369"/>
      <c r="U45" s="503"/>
      <c r="V45" s="371"/>
      <c r="W45" s="372"/>
      <c r="X45" s="944" t="s">
        <v>460</v>
      </c>
      <c r="Y45" s="349"/>
      <c r="Z45" s="409"/>
      <c r="AA45" s="433"/>
      <c r="AB45" s="395"/>
      <c r="AC45" s="939" t="s">
        <v>460</v>
      </c>
      <c r="AD45" s="411"/>
      <c r="AE45" s="409"/>
      <c r="AF45" s="433"/>
      <c r="AG45" s="395"/>
      <c r="AH45" s="944" t="s">
        <v>460</v>
      </c>
      <c r="AI45" s="411"/>
      <c r="AJ45" s="409"/>
      <c r="AK45" s="433"/>
      <c r="AL45" s="434"/>
      <c r="AM45" s="922"/>
      <c r="AN45" s="413"/>
      <c r="AO45" s="341"/>
      <c r="AP45" s="337"/>
      <c r="AQ45" s="337"/>
    </row>
    <row r="46" spans="1:43" ht="23.25" x14ac:dyDescent="0.35">
      <c r="D46" s="873">
        <f>D39+1</f>
        <v>200</v>
      </c>
      <c r="E46" s="381">
        <v>18</v>
      </c>
      <c r="F46" s="382" t="str">
        <f>+B24</f>
        <v>Pierre De Villiers</v>
      </c>
      <c r="G46" s="383"/>
      <c r="H46" s="384">
        <v>3</v>
      </c>
      <c r="I46" s="873">
        <f>I39+1</f>
        <v>207</v>
      </c>
      <c r="J46" s="381">
        <v>15</v>
      </c>
      <c r="K46" s="382" t="str">
        <f>B21</f>
        <v>Duncan Weakley</v>
      </c>
      <c r="L46" s="383"/>
      <c r="M46" s="384"/>
      <c r="N46" s="873">
        <f>N39+1</f>
        <v>215</v>
      </c>
      <c r="O46" s="381">
        <v>7</v>
      </c>
      <c r="P46" s="382" t="str">
        <f>+B13</f>
        <v>Brenden Smit</v>
      </c>
      <c r="Q46" s="383"/>
      <c r="R46" s="384"/>
      <c r="S46" s="945">
        <f>S39+1</f>
        <v>223</v>
      </c>
      <c r="T46" s="381">
        <v>11</v>
      </c>
      <c r="U46" s="431" t="str">
        <f>IF(R42=3,P39,P42)</f>
        <v>Anto Tawana</v>
      </c>
      <c r="V46" s="383"/>
      <c r="W46" s="384"/>
      <c r="X46" s="945">
        <f>X39+1</f>
        <v>238</v>
      </c>
      <c r="Y46" s="435">
        <v>13</v>
      </c>
      <c r="Z46" s="511" t="str">
        <f>IF(W55=3,U52,U55)</f>
        <v>Charl Poggenpoel</v>
      </c>
      <c r="AA46" s="436"/>
      <c r="AB46" s="416"/>
      <c r="AC46" s="940">
        <f>AC39+1</f>
        <v>253</v>
      </c>
      <c r="AD46" s="414">
        <v>13</v>
      </c>
      <c r="AE46" s="511" t="str">
        <f>+Z46</f>
        <v>Charl Poggenpoel</v>
      </c>
      <c r="AF46" s="436"/>
      <c r="AG46" s="416"/>
      <c r="AH46" s="945">
        <f>AH39+1</f>
        <v>268</v>
      </c>
      <c r="AI46" s="414">
        <v>13</v>
      </c>
      <c r="AJ46" s="511" t="str">
        <f>+Z46</f>
        <v>Charl Poggenpoel</v>
      </c>
      <c r="AK46" s="436"/>
      <c r="AL46" s="437"/>
      <c r="AM46" s="921"/>
      <c r="AN46" s="413">
        <v>13</v>
      </c>
      <c r="AO46" s="342"/>
      <c r="AP46" s="337"/>
      <c r="AQ46" s="337"/>
    </row>
    <row r="47" spans="1:43" ht="24" thickBot="1" x14ac:dyDescent="0.4">
      <c r="D47" s="874" t="s">
        <v>461</v>
      </c>
      <c r="E47" s="390"/>
      <c r="F47" s="382"/>
      <c r="G47" s="383"/>
      <c r="H47" s="392"/>
      <c r="I47" s="874" t="s">
        <v>461</v>
      </c>
      <c r="J47" s="390"/>
      <c r="K47" s="385"/>
      <c r="L47" s="383"/>
      <c r="M47" s="392"/>
      <c r="N47" s="874" t="s">
        <v>461</v>
      </c>
      <c r="O47" s="390"/>
      <c r="P47" s="385"/>
      <c r="Q47" s="383"/>
      <c r="R47" s="392"/>
      <c r="S47" s="946" t="s">
        <v>461</v>
      </c>
      <c r="T47" s="390"/>
      <c r="U47" s="431"/>
      <c r="V47" s="383"/>
      <c r="W47" s="392"/>
      <c r="X47" s="946" t="s">
        <v>461</v>
      </c>
      <c r="Y47" s="414"/>
      <c r="Z47" s="511"/>
      <c r="AA47" s="438"/>
      <c r="AB47" s="395"/>
      <c r="AC47" s="941" t="s">
        <v>461</v>
      </c>
      <c r="AD47" s="414"/>
      <c r="AE47" s="511"/>
      <c r="AF47" s="438"/>
      <c r="AG47" s="395"/>
      <c r="AH47" s="946" t="s">
        <v>461</v>
      </c>
      <c r="AI47" s="414"/>
      <c r="AJ47" s="511"/>
      <c r="AK47" s="438"/>
      <c r="AL47" s="434"/>
      <c r="AM47" s="921"/>
      <c r="AN47" s="419"/>
      <c r="AO47" s="919"/>
      <c r="AP47" s="337"/>
      <c r="AQ47" s="337"/>
    </row>
    <row r="48" spans="1:43" ht="23.25" x14ac:dyDescent="0.35">
      <c r="D48" s="873"/>
      <c r="E48" s="397"/>
      <c r="F48" s="382"/>
      <c r="G48" s="383"/>
      <c r="H48" s="392"/>
      <c r="I48" s="873">
        <v>4</v>
      </c>
      <c r="J48" s="397"/>
      <c r="K48" s="385"/>
      <c r="L48" s="383"/>
      <c r="M48" s="392"/>
      <c r="N48" s="873">
        <v>2</v>
      </c>
      <c r="O48" s="397"/>
      <c r="P48" s="385"/>
      <c r="Q48" s="383"/>
      <c r="R48" s="392"/>
      <c r="S48" s="945">
        <v>6</v>
      </c>
      <c r="T48" s="397"/>
      <c r="U48" s="431"/>
      <c r="V48" s="383"/>
      <c r="W48" s="392"/>
      <c r="X48" s="945">
        <v>5</v>
      </c>
      <c r="Y48" s="414"/>
      <c r="Z48" s="512"/>
      <c r="AA48" s="438"/>
      <c r="AB48" s="395"/>
      <c r="AC48" s="940">
        <v>3</v>
      </c>
      <c r="AD48" s="414"/>
      <c r="AE48" s="512"/>
      <c r="AF48" s="438"/>
      <c r="AG48" s="395"/>
      <c r="AH48" s="945">
        <v>2</v>
      </c>
      <c r="AI48" s="414"/>
      <c r="AJ48" s="512"/>
      <c r="AK48" s="438"/>
      <c r="AL48" s="434"/>
      <c r="AM48" s="921"/>
      <c r="AN48" s="413"/>
      <c r="AO48" s="341"/>
      <c r="AP48" s="337"/>
      <c r="AQ48" s="337"/>
    </row>
    <row r="49" spans="2:43" ht="23.25" x14ac:dyDescent="0.35">
      <c r="D49" s="874" t="s">
        <v>463</v>
      </c>
      <c r="E49" s="398">
        <v>31</v>
      </c>
      <c r="F49" s="909" t="str">
        <f>B37</f>
        <v>Bye</v>
      </c>
      <c r="G49" s="383"/>
      <c r="H49" s="384">
        <v>0</v>
      </c>
      <c r="I49" s="874" t="s">
        <v>463</v>
      </c>
      <c r="J49" s="381">
        <v>18</v>
      </c>
      <c r="K49" s="451" t="str">
        <f>IF(H46=3,F46,F49)</f>
        <v>Pierre De Villiers</v>
      </c>
      <c r="L49" s="383"/>
      <c r="M49" s="384"/>
      <c r="N49" s="874" t="s">
        <v>463</v>
      </c>
      <c r="O49" s="381">
        <v>10</v>
      </c>
      <c r="P49" s="385" t="str">
        <f>IF(M14=3,K14,K17)</f>
        <v>Agang Motlhagodi</v>
      </c>
      <c r="Q49" s="383"/>
      <c r="R49" s="384"/>
      <c r="S49" s="946" t="s">
        <v>462</v>
      </c>
      <c r="T49" s="381">
        <v>14</v>
      </c>
      <c r="U49" s="431" t="str">
        <f>IF(R23=3,P20,P23)</f>
        <v>Johann Wentzel</v>
      </c>
      <c r="V49" s="383"/>
      <c r="W49" s="384"/>
      <c r="X49" s="946" t="s">
        <v>462</v>
      </c>
      <c r="Y49" s="414">
        <v>16</v>
      </c>
      <c r="Z49" s="511" t="str">
        <f>IF(W36=3,U33,U36)</f>
        <v>Dale Holloway</v>
      </c>
      <c r="AA49" s="438"/>
      <c r="AB49" s="416"/>
      <c r="AC49" s="941" t="s">
        <v>464</v>
      </c>
      <c r="AD49" s="414">
        <v>15</v>
      </c>
      <c r="AE49" s="511" t="str">
        <f>+Z55</f>
        <v>Pierre De Villiers</v>
      </c>
      <c r="AF49" s="438"/>
      <c r="AG49" s="416"/>
      <c r="AH49" s="946" t="s">
        <v>462</v>
      </c>
      <c r="AI49" s="414">
        <v>14</v>
      </c>
      <c r="AJ49" s="511" t="str">
        <f>+Z52</f>
        <v>Johann Wentzel</v>
      </c>
      <c r="AK49" s="438"/>
      <c r="AL49" s="437"/>
      <c r="AM49" s="921"/>
      <c r="AN49" s="413">
        <v>14</v>
      </c>
      <c r="AO49" s="342"/>
      <c r="AP49" s="337"/>
      <c r="AQ49" s="337"/>
    </row>
    <row r="50" spans="2:43" ht="24" thickBot="1" x14ac:dyDescent="0.4">
      <c r="D50" s="875"/>
      <c r="E50" s="399"/>
      <c r="F50" s="400"/>
      <c r="G50" s="401"/>
      <c r="H50" s="402"/>
      <c r="I50" s="875" t="s">
        <v>17</v>
      </c>
      <c r="J50" s="403"/>
      <c r="K50" s="404"/>
      <c r="L50" s="401"/>
      <c r="M50" s="402"/>
      <c r="N50" s="875" t="s">
        <v>483</v>
      </c>
      <c r="O50" s="403"/>
      <c r="P50" s="404"/>
      <c r="Q50" s="401"/>
      <c r="R50" s="402"/>
      <c r="S50" s="947" t="s">
        <v>473</v>
      </c>
      <c r="T50" s="403"/>
      <c r="U50" s="502"/>
      <c r="V50" s="401"/>
      <c r="W50" s="402"/>
      <c r="X50" s="947" t="s">
        <v>473</v>
      </c>
      <c r="Y50" s="421"/>
      <c r="Z50" s="513"/>
      <c r="AA50" s="439"/>
      <c r="AB50" s="408"/>
      <c r="AC50" s="942" t="s">
        <v>467</v>
      </c>
      <c r="AD50" s="421"/>
      <c r="AE50" s="513"/>
      <c r="AF50" s="439"/>
      <c r="AG50" s="408"/>
      <c r="AH50" s="947" t="s">
        <v>489</v>
      </c>
      <c r="AI50" s="421"/>
      <c r="AJ50" s="513"/>
      <c r="AK50" s="439"/>
      <c r="AL50" s="440"/>
      <c r="AM50" s="921"/>
      <c r="AN50" s="419"/>
      <c r="AO50" s="919"/>
      <c r="AP50" s="337"/>
      <c r="AQ50" s="337"/>
    </row>
    <row r="51" spans="2:43" ht="23.25" x14ac:dyDescent="0.35">
      <c r="D51" s="872" t="s">
        <v>460</v>
      </c>
      <c r="E51" s="369"/>
      <c r="F51" s="370"/>
      <c r="G51" s="371"/>
      <c r="H51" s="372"/>
      <c r="I51" s="872" t="s">
        <v>460</v>
      </c>
      <c r="J51" s="369"/>
      <c r="K51" s="373"/>
      <c r="L51" s="371"/>
      <c r="M51" s="372"/>
      <c r="N51" s="944" t="s">
        <v>460</v>
      </c>
      <c r="O51" s="369"/>
      <c r="P51" s="373"/>
      <c r="Q51" s="371"/>
      <c r="R51" s="372"/>
      <c r="S51" s="944" t="s">
        <v>460</v>
      </c>
      <c r="T51" s="369"/>
      <c r="U51" s="503"/>
      <c r="V51" s="371"/>
      <c r="W51" s="372"/>
      <c r="X51" s="944" t="s">
        <v>460</v>
      </c>
      <c r="Y51" s="411"/>
      <c r="Z51" s="514"/>
      <c r="AA51" s="410"/>
      <c r="AB51" s="378"/>
      <c r="AC51" s="944" t="s">
        <v>460</v>
      </c>
      <c r="AD51" s="411"/>
      <c r="AE51" s="514"/>
      <c r="AF51" s="410"/>
      <c r="AG51" s="378"/>
      <c r="AH51" s="944" t="s">
        <v>460</v>
      </c>
      <c r="AI51" s="411"/>
      <c r="AJ51" s="514"/>
      <c r="AK51" s="410"/>
      <c r="AL51" s="441"/>
      <c r="AM51" s="921"/>
      <c r="AN51" s="413"/>
      <c r="AO51" s="341"/>
      <c r="AP51" s="337"/>
      <c r="AQ51" s="337"/>
    </row>
    <row r="52" spans="2:43" ht="23.25" x14ac:dyDescent="0.35">
      <c r="D52" s="873" t="s">
        <v>164</v>
      </c>
      <c r="E52" s="381">
        <v>17</v>
      </c>
      <c r="F52" s="382" t="str">
        <f>+B23</f>
        <v>Dale Holloway</v>
      </c>
      <c r="G52" s="383"/>
      <c r="H52" s="384">
        <v>3</v>
      </c>
      <c r="I52" s="873">
        <f>I46+1</f>
        <v>208</v>
      </c>
      <c r="J52" s="381">
        <v>16</v>
      </c>
      <c r="K52" s="382" t="str">
        <f>B22</f>
        <v>Ruben Marais</v>
      </c>
      <c r="L52" s="383"/>
      <c r="M52" s="384"/>
      <c r="N52" s="945">
        <f>N46+1</f>
        <v>216</v>
      </c>
      <c r="O52" s="381">
        <v>8</v>
      </c>
      <c r="P52" s="382" t="str">
        <f>+B14</f>
        <v>Aidan Ward</v>
      </c>
      <c r="Q52" s="383"/>
      <c r="R52" s="384"/>
      <c r="S52" s="945">
        <f>S46+1</f>
        <v>224</v>
      </c>
      <c r="T52" s="381">
        <v>12</v>
      </c>
      <c r="U52" s="431" t="str">
        <f>IF(R36=3,P33,P36)</f>
        <v>Stiaan Louw</v>
      </c>
      <c r="V52" s="383"/>
      <c r="W52" s="384"/>
      <c r="X52" s="945">
        <f>X46+1</f>
        <v>239</v>
      </c>
      <c r="Y52" s="414">
        <v>14</v>
      </c>
      <c r="Z52" s="511" t="str">
        <f>IF(W49=3,U46,U49)</f>
        <v>Johann Wentzel</v>
      </c>
      <c r="AA52" s="415"/>
      <c r="AB52" s="416"/>
      <c r="AC52" s="945">
        <f>AC46+1</f>
        <v>254</v>
      </c>
      <c r="AD52" s="414">
        <v>14</v>
      </c>
      <c r="AE52" s="511" t="str">
        <f>+Z52</f>
        <v>Johann Wentzel</v>
      </c>
      <c r="AF52" s="415"/>
      <c r="AG52" s="416"/>
      <c r="AH52" s="945">
        <f>AH46+1</f>
        <v>269</v>
      </c>
      <c r="AI52" s="414">
        <v>15</v>
      </c>
      <c r="AJ52" s="511" t="str">
        <f>+Z55</f>
        <v>Pierre De Villiers</v>
      </c>
      <c r="AK52" s="415"/>
      <c r="AL52" s="437"/>
      <c r="AM52" s="921"/>
      <c r="AN52" s="413">
        <v>15</v>
      </c>
      <c r="AO52" s="342"/>
      <c r="AP52" s="337"/>
      <c r="AQ52" s="337"/>
    </row>
    <row r="53" spans="2:43" ht="24" thickBot="1" x14ac:dyDescent="0.4">
      <c r="D53" s="874" t="s">
        <v>461</v>
      </c>
      <c r="E53" s="390"/>
      <c r="F53" s="391"/>
      <c r="G53" s="383"/>
      <c r="H53" s="392"/>
      <c r="I53" s="874" t="s">
        <v>461</v>
      </c>
      <c r="J53" s="390"/>
      <c r="K53" s="393"/>
      <c r="L53" s="383"/>
      <c r="M53" s="392"/>
      <c r="N53" s="946" t="s">
        <v>461</v>
      </c>
      <c r="O53" s="390"/>
      <c r="P53" s="393"/>
      <c r="Q53" s="383"/>
      <c r="R53" s="392"/>
      <c r="S53" s="946" t="s">
        <v>461</v>
      </c>
      <c r="T53" s="390"/>
      <c r="U53" s="501"/>
      <c r="V53" s="383"/>
      <c r="W53" s="392"/>
      <c r="X53" s="946" t="s">
        <v>461</v>
      </c>
      <c r="Y53" s="414"/>
      <c r="Z53" s="511"/>
      <c r="AA53" s="418"/>
      <c r="AB53" s="395"/>
      <c r="AC53" s="946" t="s">
        <v>461</v>
      </c>
      <c r="AD53" s="414"/>
      <c r="AE53" s="511"/>
      <c r="AF53" s="418"/>
      <c r="AG53" s="395"/>
      <c r="AH53" s="946" t="s">
        <v>461</v>
      </c>
      <c r="AI53" s="414"/>
      <c r="AJ53" s="511"/>
      <c r="AK53" s="418"/>
      <c r="AL53" s="434"/>
      <c r="AM53" s="921"/>
      <c r="AN53" s="419"/>
      <c r="AO53" s="919"/>
      <c r="AP53" s="337"/>
      <c r="AQ53" s="337"/>
    </row>
    <row r="54" spans="2:43" ht="23.25" x14ac:dyDescent="0.35">
      <c r="D54" s="873"/>
      <c r="E54" s="397"/>
      <c r="F54" s="382"/>
      <c r="G54" s="383"/>
      <c r="H54" s="392"/>
      <c r="I54" s="873">
        <v>3</v>
      </c>
      <c r="J54" s="397"/>
      <c r="K54" s="385"/>
      <c r="L54" s="383"/>
      <c r="M54" s="392"/>
      <c r="N54" s="945">
        <v>3</v>
      </c>
      <c r="O54" s="397"/>
      <c r="P54" s="385"/>
      <c r="Q54" s="383"/>
      <c r="R54" s="392"/>
      <c r="S54" s="945">
        <v>3</v>
      </c>
      <c r="T54" s="397"/>
      <c r="U54" s="431"/>
      <c r="V54" s="383"/>
      <c r="W54" s="392"/>
      <c r="X54" s="945">
        <v>5</v>
      </c>
      <c r="Y54" s="414"/>
      <c r="Z54" s="512"/>
      <c r="AA54" s="418"/>
      <c r="AB54" s="395"/>
      <c r="AC54" s="945">
        <v>2</v>
      </c>
      <c r="AD54" s="414"/>
      <c r="AE54" s="512"/>
      <c r="AF54" s="418"/>
      <c r="AG54" s="395"/>
      <c r="AH54" s="945">
        <v>1</v>
      </c>
      <c r="AI54" s="414"/>
      <c r="AJ54" s="512"/>
      <c r="AK54" s="418"/>
      <c r="AL54" s="434"/>
      <c r="AM54" s="921"/>
      <c r="AN54" s="413"/>
      <c r="AO54" s="341"/>
      <c r="AP54" s="337"/>
      <c r="AQ54" s="337"/>
    </row>
    <row r="55" spans="2:43" ht="23.25" x14ac:dyDescent="0.35">
      <c r="D55" s="874" t="s">
        <v>463</v>
      </c>
      <c r="E55" s="398">
        <v>32</v>
      </c>
      <c r="F55" s="382" t="s">
        <v>164</v>
      </c>
      <c r="G55" s="383"/>
      <c r="H55" s="384">
        <v>0</v>
      </c>
      <c r="I55" s="874" t="s">
        <v>463</v>
      </c>
      <c r="J55" s="381">
        <v>17</v>
      </c>
      <c r="K55" s="382" t="str">
        <f>IF(H52=3,F52,F55)</f>
        <v>Dale Holloway</v>
      </c>
      <c r="L55" s="383"/>
      <c r="M55" s="384"/>
      <c r="N55" s="946" t="s">
        <v>462</v>
      </c>
      <c r="O55" s="381">
        <v>9</v>
      </c>
      <c r="P55" s="385" t="str">
        <f>IF(M8=3,K8,K11)</f>
        <v>Kyle Kapnias</v>
      </c>
      <c r="Q55" s="383"/>
      <c r="R55" s="384"/>
      <c r="S55" s="946" t="s">
        <v>462</v>
      </c>
      <c r="T55" s="381">
        <v>13</v>
      </c>
      <c r="U55" s="431" t="str">
        <f>IF(R29=3,P26,P29)</f>
        <v>Charl Poggenpoel</v>
      </c>
      <c r="V55" s="383"/>
      <c r="W55" s="384"/>
      <c r="X55" s="946" t="s">
        <v>462</v>
      </c>
      <c r="Y55" s="414">
        <v>15</v>
      </c>
      <c r="Z55" s="511" t="str">
        <f>IF(W42=3,U39,U42)</f>
        <v>Pierre De Villiers</v>
      </c>
      <c r="AA55" s="418"/>
      <c r="AB55" s="416"/>
      <c r="AC55" s="946" t="s">
        <v>462</v>
      </c>
      <c r="AD55" s="414">
        <v>16</v>
      </c>
      <c r="AE55" s="511" t="str">
        <f>+Z49</f>
        <v>Dale Holloway</v>
      </c>
      <c r="AF55" s="418"/>
      <c r="AG55" s="416"/>
      <c r="AH55" s="946" t="s">
        <v>462</v>
      </c>
      <c r="AI55" s="414">
        <v>16</v>
      </c>
      <c r="AJ55" s="511" t="str">
        <f>+Z49</f>
        <v>Dale Holloway</v>
      </c>
      <c r="AK55" s="418"/>
      <c r="AL55" s="437"/>
      <c r="AM55" s="921"/>
      <c r="AN55" s="413">
        <v>16</v>
      </c>
      <c r="AO55" s="342"/>
      <c r="AP55" s="337"/>
      <c r="AQ55" s="337"/>
    </row>
    <row r="56" spans="2:43" s="351" customFormat="1" ht="24" thickBot="1" x14ac:dyDescent="0.4">
      <c r="B56" s="316"/>
      <c r="C56" s="316"/>
      <c r="D56" s="875"/>
      <c r="E56" s="399"/>
      <c r="F56" s="400"/>
      <c r="G56" s="401"/>
      <c r="H56" s="402"/>
      <c r="I56" s="875" t="s">
        <v>85</v>
      </c>
      <c r="J56" s="403"/>
      <c r="K56" s="404"/>
      <c r="L56" s="401"/>
      <c r="M56" s="402"/>
      <c r="N56" s="947" t="s">
        <v>467</v>
      </c>
      <c r="O56" s="403"/>
      <c r="P56" s="404"/>
      <c r="Q56" s="401"/>
      <c r="R56" s="402"/>
      <c r="S56" s="947" t="s">
        <v>468</v>
      </c>
      <c r="T56" s="403"/>
      <c r="U56" s="502"/>
      <c r="V56" s="401"/>
      <c r="W56" s="402"/>
      <c r="X56" s="947" t="s">
        <v>84</v>
      </c>
      <c r="Y56" s="421"/>
      <c r="Z56" s="419"/>
      <c r="AA56" s="422"/>
      <c r="AB56" s="408"/>
      <c r="AC56" s="947" t="s">
        <v>487</v>
      </c>
      <c r="AD56" s="421"/>
      <c r="AE56" s="419"/>
      <c r="AF56" s="422"/>
      <c r="AG56" s="408"/>
      <c r="AH56" s="947" t="s">
        <v>490</v>
      </c>
      <c r="AI56" s="421"/>
      <c r="AJ56" s="419"/>
      <c r="AK56" s="422"/>
      <c r="AL56" s="440"/>
      <c r="AM56" s="921"/>
      <c r="AN56" s="419"/>
      <c r="AO56" s="919"/>
      <c r="AP56" s="350"/>
      <c r="AQ56" s="350"/>
    </row>
    <row r="57" spans="2:43" ht="24" thickBot="1" x14ac:dyDescent="0.4">
      <c r="D57" s="343"/>
      <c r="E57" s="337"/>
      <c r="F57" s="344"/>
      <c r="G57" s="336"/>
      <c r="H57" s="343"/>
      <c r="I57" s="343"/>
      <c r="J57" s="337"/>
      <c r="K57" s="345"/>
      <c r="L57" s="336"/>
      <c r="M57" s="343"/>
      <c r="N57" s="352"/>
      <c r="O57" s="337"/>
      <c r="P57" s="345"/>
      <c r="Q57" s="336"/>
      <c r="R57" s="343"/>
      <c r="S57" s="359"/>
      <c r="T57" s="337"/>
      <c r="U57" s="504"/>
      <c r="V57" s="336"/>
      <c r="W57" s="343"/>
      <c r="X57" s="359"/>
      <c r="Y57" s="328" t="s">
        <v>8</v>
      </c>
      <c r="Z57" s="336"/>
      <c r="AA57" s="346"/>
      <c r="AB57" s="347"/>
      <c r="AC57" s="347"/>
      <c r="AD57" s="343"/>
      <c r="AE57" s="352"/>
      <c r="AF57" s="337"/>
      <c r="AG57" s="347"/>
      <c r="AH57" s="339"/>
      <c r="AI57" s="343"/>
      <c r="AJ57" s="352"/>
      <c r="AK57" s="337"/>
      <c r="AL57" s="347"/>
      <c r="AM57" s="348"/>
      <c r="AN57" s="337"/>
      <c r="AO57" s="337"/>
      <c r="AP57" s="337"/>
      <c r="AQ57" s="337"/>
    </row>
    <row r="58" spans="2:43" ht="23.25" x14ac:dyDescent="0.35">
      <c r="D58" s="343"/>
      <c r="E58" s="337"/>
      <c r="F58" s="344"/>
      <c r="G58" s="336"/>
      <c r="H58" s="343"/>
      <c r="I58" s="343"/>
      <c r="J58" s="337"/>
      <c r="K58" s="345"/>
      <c r="L58" s="336"/>
      <c r="M58" s="343"/>
      <c r="N58" s="1184"/>
      <c r="O58" s="398"/>
      <c r="P58" s="385"/>
      <c r="Q58" s="398"/>
      <c r="R58" s="442"/>
      <c r="S58" s="944" t="s">
        <v>460</v>
      </c>
      <c r="T58" s="369"/>
      <c r="U58" s="503"/>
      <c r="V58" s="371"/>
      <c r="W58" s="372"/>
      <c r="X58" s="944" t="s">
        <v>460</v>
      </c>
      <c r="Y58" s="375"/>
      <c r="Z58" s="376"/>
      <c r="AA58" s="377"/>
      <c r="AB58" s="378"/>
      <c r="AC58" s="944" t="s">
        <v>460</v>
      </c>
      <c r="AD58" s="375"/>
      <c r="AE58" s="376"/>
      <c r="AF58" s="377"/>
      <c r="AG58" s="378"/>
      <c r="AH58" s="939" t="s">
        <v>460</v>
      </c>
      <c r="AI58" s="375"/>
      <c r="AJ58" s="376"/>
      <c r="AK58" s="377"/>
      <c r="AL58" s="378"/>
      <c r="AM58" s="412"/>
      <c r="AN58" s="380" t="s">
        <v>511</v>
      </c>
      <c r="AO58" s="335"/>
      <c r="AP58" s="339"/>
      <c r="AQ58" s="337"/>
    </row>
    <row r="59" spans="2:43" ht="23.25" x14ac:dyDescent="0.35">
      <c r="D59" s="343"/>
      <c r="E59" s="337"/>
      <c r="F59" s="344"/>
      <c r="G59" s="336"/>
      <c r="H59" s="343"/>
      <c r="I59" s="343"/>
      <c r="J59" s="337"/>
      <c r="K59" s="345"/>
      <c r="L59" s="336"/>
      <c r="M59" s="343"/>
      <c r="N59" s="1184"/>
      <c r="O59" s="398"/>
      <c r="P59" s="385"/>
      <c r="Q59" s="398"/>
      <c r="R59" s="442"/>
      <c r="S59" s="945">
        <f>S52+1</f>
        <v>225</v>
      </c>
      <c r="T59" s="381">
        <v>17</v>
      </c>
      <c r="U59" s="431" t="str">
        <f>IF(M55=3,K52,K55)</f>
        <v>Dale Holloway</v>
      </c>
      <c r="V59" s="383"/>
      <c r="W59" s="384"/>
      <c r="X59" s="945">
        <f>X52+1</f>
        <v>240</v>
      </c>
      <c r="Y59" s="387">
        <v>17</v>
      </c>
      <c r="Z59" s="507" t="str">
        <f>IF(W59=3,U59,U62)</f>
        <v>Kyle Kapnias</v>
      </c>
      <c r="AA59" s="388"/>
      <c r="AB59" s="389"/>
      <c r="AC59" s="945">
        <f>AC52+1</f>
        <v>255</v>
      </c>
      <c r="AD59" s="387">
        <v>17</v>
      </c>
      <c r="AE59" s="507" t="str">
        <f>+Z59</f>
        <v>Kyle Kapnias</v>
      </c>
      <c r="AF59" s="388"/>
      <c r="AG59" s="389"/>
      <c r="AH59" s="940">
        <f>AH52+1</f>
        <v>270</v>
      </c>
      <c r="AI59" s="387">
        <v>17</v>
      </c>
      <c r="AJ59" s="507" t="str">
        <f>+Z59</f>
        <v>Kyle Kapnias</v>
      </c>
      <c r="AK59" s="388"/>
      <c r="AL59" s="389"/>
      <c r="AM59" s="379"/>
      <c r="AN59" s="380">
        <v>17</v>
      </c>
      <c r="AO59" s="338"/>
      <c r="AP59" s="337"/>
      <c r="AQ59" s="337"/>
    </row>
    <row r="60" spans="2:43" ht="24" thickBot="1" x14ac:dyDescent="0.4">
      <c r="D60" s="343"/>
      <c r="E60" s="337"/>
      <c r="F60" s="344"/>
      <c r="G60" s="336"/>
      <c r="H60" s="343"/>
      <c r="I60" s="343"/>
      <c r="J60" s="337"/>
      <c r="K60" s="345"/>
      <c r="L60" s="336"/>
      <c r="M60" s="343"/>
      <c r="N60" s="1184"/>
      <c r="O60" s="443"/>
      <c r="P60" s="385"/>
      <c r="Q60" s="398"/>
      <c r="R60" s="442"/>
      <c r="S60" s="946" t="s">
        <v>461</v>
      </c>
      <c r="T60" s="390"/>
      <c r="U60" s="501"/>
      <c r="V60" s="383"/>
      <c r="W60" s="392"/>
      <c r="X60" s="946" t="s">
        <v>461</v>
      </c>
      <c r="Y60" s="387"/>
      <c r="Z60" s="507"/>
      <c r="AA60" s="394"/>
      <c r="AB60" s="395"/>
      <c r="AC60" s="946" t="s">
        <v>461</v>
      </c>
      <c r="AD60" s="387"/>
      <c r="AE60" s="507"/>
      <c r="AF60" s="394"/>
      <c r="AG60" s="395"/>
      <c r="AH60" s="941" t="s">
        <v>461</v>
      </c>
      <c r="AI60" s="387"/>
      <c r="AJ60" s="507"/>
      <c r="AK60" s="394"/>
      <c r="AL60" s="395"/>
      <c r="AM60" s="379"/>
      <c r="AN60" s="396"/>
      <c r="AO60" s="918"/>
      <c r="AP60" s="337"/>
      <c r="AQ60" s="337"/>
    </row>
    <row r="61" spans="2:43" ht="23.25" x14ac:dyDescent="0.35">
      <c r="D61" s="343"/>
      <c r="E61" s="337"/>
      <c r="F61" s="344"/>
      <c r="G61" s="336"/>
      <c r="H61" s="343"/>
      <c r="I61" s="343"/>
      <c r="J61" s="337"/>
      <c r="K61" s="345"/>
      <c r="L61" s="336"/>
      <c r="M61" s="343"/>
      <c r="N61" s="1184"/>
      <c r="O61" s="444"/>
      <c r="P61" s="385"/>
      <c r="Q61" s="398"/>
      <c r="R61" s="442"/>
      <c r="S61" s="945">
        <v>4</v>
      </c>
      <c r="T61" s="397"/>
      <c r="U61" s="431"/>
      <c r="V61" s="383"/>
      <c r="W61" s="392"/>
      <c r="X61" s="945">
        <v>4</v>
      </c>
      <c r="Y61" s="387"/>
      <c r="Z61" s="508"/>
      <c r="AA61" s="394"/>
      <c r="AB61" s="395"/>
      <c r="AC61" s="945">
        <v>2</v>
      </c>
      <c r="AD61" s="387"/>
      <c r="AE61" s="508"/>
      <c r="AF61" s="394"/>
      <c r="AG61" s="395"/>
      <c r="AH61" s="940">
        <v>4</v>
      </c>
      <c r="AI61" s="387"/>
      <c r="AJ61" s="508"/>
      <c r="AK61" s="394"/>
      <c r="AL61" s="395"/>
      <c r="AM61" s="379"/>
      <c r="AN61" s="380"/>
      <c r="AO61" s="335"/>
      <c r="AP61" s="337"/>
      <c r="AQ61" s="337"/>
    </row>
    <row r="62" spans="2:43" ht="23.25" x14ac:dyDescent="0.35">
      <c r="D62" s="343"/>
      <c r="E62" s="337"/>
      <c r="F62" s="344"/>
      <c r="G62" s="336"/>
      <c r="H62" s="343"/>
      <c r="I62" s="343"/>
      <c r="J62" s="337"/>
      <c r="K62" s="345"/>
      <c r="L62" s="336"/>
      <c r="M62" s="343"/>
      <c r="N62" s="1184"/>
      <c r="O62" s="398"/>
      <c r="P62" s="385"/>
      <c r="Q62" s="398"/>
      <c r="R62" s="442"/>
      <c r="S62" s="946" t="s">
        <v>462</v>
      </c>
      <c r="T62" s="381">
        <v>24</v>
      </c>
      <c r="U62" s="431" t="str">
        <f>IF(M11=3,K8,K11)</f>
        <v>Kyle Kapnias</v>
      </c>
      <c r="V62" s="383"/>
      <c r="W62" s="384"/>
      <c r="X62" s="946" t="s">
        <v>462</v>
      </c>
      <c r="Y62" s="387">
        <v>20</v>
      </c>
      <c r="Z62" s="507" t="str">
        <f>IF(W79=3,U78,U81)</f>
        <v>Stiaan Louw</v>
      </c>
      <c r="AA62" s="394"/>
      <c r="AB62" s="389"/>
      <c r="AC62" s="946" t="s">
        <v>462</v>
      </c>
      <c r="AD62" s="387">
        <v>19</v>
      </c>
      <c r="AE62" s="507" t="str">
        <f>+Z68</f>
        <v>Anto Tawana</v>
      </c>
      <c r="AF62" s="394"/>
      <c r="AG62" s="389"/>
      <c r="AH62" s="941" t="s">
        <v>464</v>
      </c>
      <c r="AI62" s="387">
        <v>18</v>
      </c>
      <c r="AJ62" s="507" t="str">
        <f>+Z65</f>
        <v>Agang Motlhagodi</v>
      </c>
      <c r="AK62" s="394"/>
      <c r="AL62" s="389"/>
      <c r="AM62" s="379"/>
      <c r="AN62" s="380">
        <v>18</v>
      </c>
      <c r="AO62" s="338"/>
      <c r="AP62" s="337"/>
      <c r="AQ62" s="337"/>
    </row>
    <row r="63" spans="2:43" ht="24" thickBot="1" x14ac:dyDescent="0.4">
      <c r="D63" s="343"/>
      <c r="E63" s="337"/>
      <c r="F63" s="344"/>
      <c r="G63" s="336"/>
      <c r="H63" s="343"/>
      <c r="I63" s="343"/>
      <c r="J63" s="337"/>
      <c r="K63" s="345"/>
      <c r="L63" s="336"/>
      <c r="M63" s="343"/>
      <c r="N63" s="1184"/>
      <c r="O63" s="443"/>
      <c r="P63" s="385"/>
      <c r="Q63" s="398"/>
      <c r="R63" s="442"/>
      <c r="S63" s="947" t="s">
        <v>468</v>
      </c>
      <c r="T63" s="403"/>
      <c r="U63" s="502"/>
      <c r="V63" s="401"/>
      <c r="W63" s="402"/>
      <c r="X63" s="947" t="s">
        <v>486</v>
      </c>
      <c r="Y63" s="406"/>
      <c r="Z63" s="509"/>
      <c r="AA63" s="407"/>
      <c r="AB63" s="408"/>
      <c r="AC63" s="947" t="s">
        <v>10</v>
      </c>
      <c r="AD63" s="406"/>
      <c r="AE63" s="509"/>
      <c r="AF63" s="407"/>
      <c r="AG63" s="408"/>
      <c r="AH63" s="942" t="s">
        <v>473</v>
      </c>
      <c r="AI63" s="406"/>
      <c r="AJ63" s="509"/>
      <c r="AK63" s="407"/>
      <c r="AL63" s="408"/>
      <c r="AM63" s="379"/>
      <c r="AN63" s="396"/>
      <c r="AO63" s="918"/>
      <c r="AP63" s="337"/>
      <c r="AQ63" s="337"/>
    </row>
    <row r="64" spans="2:43" ht="23.25" x14ac:dyDescent="0.35">
      <c r="D64" s="343"/>
      <c r="E64" s="337"/>
      <c r="F64" s="344"/>
      <c r="G64" s="336"/>
      <c r="H64" s="343"/>
      <c r="I64" s="343"/>
      <c r="J64" s="337"/>
      <c r="K64" s="345"/>
      <c r="L64" s="336"/>
      <c r="M64" s="343"/>
      <c r="N64" s="1184"/>
      <c r="O64" s="398"/>
      <c r="P64" s="385"/>
      <c r="Q64" s="398"/>
      <c r="R64" s="442"/>
      <c r="S64" s="944" t="s">
        <v>460</v>
      </c>
      <c r="T64" s="369"/>
      <c r="U64" s="503"/>
      <c r="V64" s="371"/>
      <c r="W64" s="372"/>
      <c r="X64" s="944" t="s">
        <v>460</v>
      </c>
      <c r="Y64" s="375"/>
      <c r="Z64" s="510"/>
      <c r="AA64" s="377"/>
      <c r="AB64" s="378"/>
      <c r="AC64" s="944" t="s">
        <v>460</v>
      </c>
      <c r="AD64" s="375"/>
      <c r="AE64" s="510"/>
      <c r="AF64" s="377"/>
      <c r="AG64" s="378"/>
      <c r="AH64" s="939" t="s">
        <v>460</v>
      </c>
      <c r="AI64" s="375"/>
      <c r="AJ64" s="510"/>
      <c r="AK64" s="377"/>
      <c r="AL64" s="378"/>
      <c r="AM64" s="379"/>
      <c r="AN64" s="380"/>
      <c r="AO64" s="335"/>
      <c r="AP64" s="337"/>
      <c r="AQ64" s="337"/>
    </row>
    <row r="65" spans="4:43" ht="23.25" x14ac:dyDescent="0.35">
      <c r="D65" s="343"/>
      <c r="E65" s="337"/>
      <c r="F65" s="344"/>
      <c r="G65" s="336"/>
      <c r="H65" s="343"/>
      <c r="I65" s="343"/>
      <c r="J65" s="337"/>
      <c r="K65" s="345"/>
      <c r="L65" s="336"/>
      <c r="M65" s="343"/>
      <c r="N65" s="1184"/>
      <c r="O65" s="398"/>
      <c r="P65" s="385"/>
      <c r="Q65" s="398"/>
      <c r="R65" s="442"/>
      <c r="S65" s="945">
        <f>S59+1</f>
        <v>226</v>
      </c>
      <c r="T65" s="381">
        <v>18</v>
      </c>
      <c r="U65" s="431" t="str">
        <f>IF(M49=3,K46,K49)</f>
        <v>Pierre De Villiers</v>
      </c>
      <c r="V65" s="383"/>
      <c r="W65" s="384"/>
      <c r="X65" s="945">
        <f>X59+1</f>
        <v>241</v>
      </c>
      <c r="Y65" s="387">
        <v>18</v>
      </c>
      <c r="Z65" s="507" t="str">
        <f>IF(W65=3,U65,U68)</f>
        <v>Agang Motlhagodi</v>
      </c>
      <c r="AA65" s="388"/>
      <c r="AB65" s="389"/>
      <c r="AC65" s="945">
        <f>AC59+1</f>
        <v>256</v>
      </c>
      <c r="AD65" s="387">
        <v>18</v>
      </c>
      <c r="AE65" s="507" t="str">
        <f>+Z65</f>
        <v>Agang Motlhagodi</v>
      </c>
      <c r="AF65" s="388"/>
      <c r="AG65" s="389"/>
      <c r="AH65" s="940">
        <f>AH59+1</f>
        <v>271</v>
      </c>
      <c r="AI65" s="387">
        <v>19</v>
      </c>
      <c r="AJ65" s="507" t="str">
        <f>+Z68</f>
        <v>Anto Tawana</v>
      </c>
      <c r="AK65" s="388"/>
      <c r="AL65" s="389"/>
      <c r="AM65" s="379"/>
      <c r="AN65" s="380">
        <v>19</v>
      </c>
      <c r="AO65" s="338"/>
      <c r="AP65" s="337"/>
      <c r="AQ65" s="337"/>
    </row>
    <row r="66" spans="4:43" ht="24" thickBot="1" x14ac:dyDescent="0.4">
      <c r="D66" s="343"/>
      <c r="E66" s="337"/>
      <c r="F66" s="344"/>
      <c r="G66" s="336"/>
      <c r="H66" s="343"/>
      <c r="I66" s="343"/>
      <c r="J66" s="337"/>
      <c r="K66" s="345"/>
      <c r="L66" s="336"/>
      <c r="M66" s="343"/>
      <c r="N66" s="1184"/>
      <c r="O66" s="443"/>
      <c r="P66" s="385"/>
      <c r="Q66" s="398"/>
      <c r="R66" s="442"/>
      <c r="S66" s="946" t="s">
        <v>461</v>
      </c>
      <c r="T66" s="390"/>
      <c r="U66" s="501"/>
      <c r="V66" s="383"/>
      <c r="W66" s="392"/>
      <c r="X66" s="946" t="s">
        <v>461</v>
      </c>
      <c r="Y66" s="387"/>
      <c r="Z66" s="507"/>
      <c r="AA66" s="394"/>
      <c r="AB66" s="395"/>
      <c r="AC66" s="946" t="s">
        <v>461</v>
      </c>
      <c r="AD66" s="387"/>
      <c r="AE66" s="507"/>
      <c r="AF66" s="394"/>
      <c r="AG66" s="395"/>
      <c r="AH66" s="941" t="s">
        <v>461</v>
      </c>
      <c r="AI66" s="387"/>
      <c r="AJ66" s="507"/>
      <c r="AK66" s="394"/>
      <c r="AL66" s="395"/>
      <c r="AM66" s="379"/>
      <c r="AN66" s="396"/>
      <c r="AO66" s="918"/>
      <c r="AP66" s="337"/>
      <c r="AQ66" s="337"/>
    </row>
    <row r="67" spans="4:43" ht="23.25" x14ac:dyDescent="0.35">
      <c r="D67" s="343"/>
      <c r="E67" s="337"/>
      <c r="F67" s="344"/>
      <c r="G67" s="336"/>
      <c r="H67" s="343"/>
      <c r="I67" s="343"/>
      <c r="J67" s="337"/>
      <c r="K67" s="345"/>
      <c r="L67" s="336"/>
      <c r="M67" s="343"/>
      <c r="N67" s="1184"/>
      <c r="O67" s="444"/>
      <c r="P67" s="385"/>
      <c r="Q67" s="398"/>
      <c r="R67" s="442"/>
      <c r="S67" s="945">
        <v>4</v>
      </c>
      <c r="T67" s="397"/>
      <c r="U67" s="431"/>
      <c r="V67" s="383"/>
      <c r="W67" s="392"/>
      <c r="X67" s="945">
        <v>4</v>
      </c>
      <c r="Y67" s="387"/>
      <c r="Z67" s="508"/>
      <c r="AA67" s="394"/>
      <c r="AB67" s="395"/>
      <c r="AC67" s="945">
        <v>2</v>
      </c>
      <c r="AD67" s="387"/>
      <c r="AE67" s="508"/>
      <c r="AF67" s="394"/>
      <c r="AG67" s="395"/>
      <c r="AH67" s="940">
        <v>2</v>
      </c>
      <c r="AI67" s="387"/>
      <c r="AJ67" s="508"/>
      <c r="AK67" s="394"/>
      <c r="AL67" s="395"/>
      <c r="AM67" s="379"/>
      <c r="AN67" s="380"/>
      <c r="AO67" s="335"/>
      <c r="AP67" s="337"/>
      <c r="AQ67" s="337"/>
    </row>
    <row r="68" spans="4:43" ht="23.25" x14ac:dyDescent="0.35">
      <c r="D68" s="343"/>
      <c r="E68" s="337"/>
      <c r="F68" s="344"/>
      <c r="G68" s="336"/>
      <c r="H68" s="343"/>
      <c r="I68" s="343"/>
      <c r="J68" s="337"/>
      <c r="K68" s="345"/>
      <c r="L68" s="336"/>
      <c r="M68" s="343"/>
      <c r="N68" s="1184"/>
      <c r="O68" s="398"/>
      <c r="P68" s="385"/>
      <c r="Q68" s="398"/>
      <c r="R68" s="442"/>
      <c r="S68" s="946" t="s">
        <v>462</v>
      </c>
      <c r="T68" s="998">
        <v>23</v>
      </c>
      <c r="U68" s="431" t="str">
        <f>IF(M17=3,K14,K17)</f>
        <v>Agang Motlhagodi</v>
      </c>
      <c r="V68" s="383"/>
      <c r="W68" s="384"/>
      <c r="X68" s="946" t="s">
        <v>462</v>
      </c>
      <c r="Y68" s="387">
        <v>19</v>
      </c>
      <c r="Z68" s="507" t="str">
        <f>IF(W73=3,U72,U75)</f>
        <v>Anto Tawana</v>
      </c>
      <c r="AA68" s="394"/>
      <c r="AB68" s="389"/>
      <c r="AC68" s="946" t="s">
        <v>462</v>
      </c>
      <c r="AD68" s="387">
        <v>20</v>
      </c>
      <c r="AE68" s="507" t="str">
        <f>+Z62</f>
        <v>Stiaan Louw</v>
      </c>
      <c r="AF68" s="394"/>
      <c r="AG68" s="389"/>
      <c r="AH68" s="941" t="s">
        <v>464</v>
      </c>
      <c r="AI68" s="387">
        <v>20</v>
      </c>
      <c r="AJ68" s="507" t="str">
        <f>+Z62</f>
        <v>Stiaan Louw</v>
      </c>
      <c r="AK68" s="394"/>
      <c r="AL68" s="389"/>
      <c r="AM68" s="379"/>
      <c r="AN68" s="380">
        <v>20</v>
      </c>
      <c r="AO68" s="338"/>
      <c r="AP68" s="337"/>
      <c r="AQ68" s="337"/>
    </row>
    <row r="69" spans="4:43" ht="24" thickBot="1" x14ac:dyDescent="0.4">
      <c r="D69" s="343"/>
      <c r="E69" s="337"/>
      <c r="F69" s="344"/>
      <c r="G69" s="336"/>
      <c r="H69" s="343"/>
      <c r="I69" s="343"/>
      <c r="J69" s="337"/>
      <c r="K69" s="345"/>
      <c r="L69" s="336"/>
      <c r="M69" s="343"/>
      <c r="N69" s="1184"/>
      <c r="O69" s="443"/>
      <c r="P69" s="385"/>
      <c r="Q69" s="398"/>
      <c r="R69" s="442"/>
      <c r="S69" s="947" t="s">
        <v>467</v>
      </c>
      <c r="T69" s="403"/>
      <c r="U69" s="502"/>
      <c r="V69" s="401"/>
      <c r="W69" s="402"/>
      <c r="X69" s="947" t="s">
        <v>474</v>
      </c>
      <c r="Y69" s="406"/>
      <c r="Z69" s="396"/>
      <c r="AA69" s="407"/>
      <c r="AB69" s="408"/>
      <c r="AC69" s="947" t="s">
        <v>10</v>
      </c>
      <c r="AD69" s="406"/>
      <c r="AE69" s="396"/>
      <c r="AF69" s="407"/>
      <c r="AG69" s="408"/>
      <c r="AH69" s="942" t="s">
        <v>474</v>
      </c>
      <c r="AI69" s="406"/>
      <c r="AJ69" s="396"/>
      <c r="AK69" s="407"/>
      <c r="AL69" s="408"/>
      <c r="AM69" s="379"/>
      <c r="AN69" s="396"/>
      <c r="AO69" s="918"/>
      <c r="AP69" s="337"/>
      <c r="AQ69" s="337"/>
    </row>
    <row r="70" spans="4:43" ht="24" thickBot="1" x14ac:dyDescent="0.4">
      <c r="D70" s="343"/>
      <c r="E70" s="337"/>
      <c r="F70" s="344"/>
      <c r="G70" s="336"/>
      <c r="H70" s="343"/>
      <c r="I70" s="343"/>
      <c r="J70" s="337"/>
      <c r="K70" s="345"/>
      <c r="L70" s="336"/>
      <c r="M70" s="343"/>
      <c r="N70" s="343"/>
      <c r="O70" s="337"/>
      <c r="P70" s="345"/>
      <c r="Q70" s="346"/>
      <c r="R70" s="359"/>
      <c r="T70" s="337"/>
      <c r="U70" s="504"/>
      <c r="V70" s="346"/>
      <c r="W70" s="392"/>
      <c r="Y70" s="328" t="s">
        <v>8</v>
      </c>
      <c r="Z70" s="336"/>
      <c r="AA70" s="346"/>
      <c r="AB70" s="378"/>
      <c r="AC70" s="347"/>
      <c r="AD70" s="343"/>
      <c r="AE70" s="343"/>
      <c r="AF70" s="337"/>
      <c r="AG70" s="378"/>
      <c r="AH70" s="339"/>
      <c r="AI70" s="343"/>
      <c r="AJ70" s="343"/>
      <c r="AK70" s="337"/>
      <c r="AL70" s="378"/>
      <c r="AM70" s="379"/>
      <c r="AN70" s="337"/>
      <c r="AO70" s="337"/>
      <c r="AP70" s="337"/>
      <c r="AQ70" s="337"/>
    </row>
    <row r="71" spans="4:43" ht="23.25" x14ac:dyDescent="0.35">
      <c r="D71" s="343"/>
      <c r="E71" s="337"/>
      <c r="F71" s="344"/>
      <c r="G71" s="336"/>
      <c r="H71" s="343"/>
      <c r="I71" s="343"/>
      <c r="J71" s="337"/>
      <c r="K71" s="345"/>
      <c r="L71" s="336"/>
      <c r="M71" s="343"/>
      <c r="N71" s="1184"/>
      <c r="O71" s="398"/>
      <c r="P71" s="385"/>
      <c r="R71" s="442"/>
      <c r="S71" s="944" t="s">
        <v>460</v>
      </c>
      <c r="T71" s="353"/>
      <c r="U71" s="505"/>
      <c r="V71" s="371"/>
      <c r="W71" s="372"/>
      <c r="X71" s="944" t="s">
        <v>460</v>
      </c>
      <c r="Y71" s="411"/>
      <c r="Z71" s="409"/>
      <c r="AA71" s="410"/>
      <c r="AB71" s="378"/>
      <c r="AC71" s="939" t="s">
        <v>460</v>
      </c>
      <c r="AD71" s="411"/>
      <c r="AE71" s="514"/>
      <c r="AF71" s="410"/>
      <c r="AG71" s="378"/>
      <c r="AH71" s="939" t="s">
        <v>460</v>
      </c>
      <c r="AI71" s="411"/>
      <c r="AJ71" s="409"/>
      <c r="AK71" s="410"/>
      <c r="AL71" s="395"/>
      <c r="AM71" s="412"/>
      <c r="AN71" s="413"/>
      <c r="AO71" s="341"/>
      <c r="AP71" s="337"/>
      <c r="AQ71" s="337"/>
    </row>
    <row r="72" spans="4:43" ht="23.25" x14ac:dyDescent="0.35">
      <c r="D72" s="343"/>
      <c r="E72" s="337"/>
      <c r="F72" s="344"/>
      <c r="G72" s="336"/>
      <c r="H72" s="343"/>
      <c r="I72" s="343"/>
      <c r="J72" s="337"/>
      <c r="K72" s="345"/>
      <c r="L72" s="336"/>
      <c r="M72" s="343"/>
      <c r="N72" s="1184"/>
      <c r="O72" s="398"/>
      <c r="P72" s="385"/>
      <c r="R72" s="442"/>
      <c r="S72" s="945">
        <f>S65+1</f>
        <v>227</v>
      </c>
      <c r="T72" s="398">
        <v>19</v>
      </c>
      <c r="U72" s="431" t="str">
        <f>IF(M42=3,K39,K42)</f>
        <v>Johann Wentzel</v>
      </c>
      <c r="V72" s="383"/>
      <c r="W72" s="384"/>
      <c r="X72" s="945">
        <f>X65+1</f>
        <v>242</v>
      </c>
      <c r="Y72" s="414">
        <v>21</v>
      </c>
      <c r="Z72" s="511" t="str">
        <f>IF(W82=3,U78,U81)</f>
        <v>Stiaan Louw</v>
      </c>
      <c r="AA72" s="415"/>
      <c r="AB72" s="416"/>
      <c r="AC72" s="940">
        <f>AC65+1</f>
        <v>257</v>
      </c>
      <c r="AD72" s="414">
        <v>21</v>
      </c>
      <c r="AE72" s="511" t="str">
        <f>+Z72</f>
        <v>Stiaan Louw</v>
      </c>
      <c r="AF72" s="415"/>
      <c r="AG72" s="416"/>
      <c r="AH72" s="940">
        <f>AH65+1</f>
        <v>272</v>
      </c>
      <c r="AI72" s="414">
        <v>21</v>
      </c>
      <c r="AJ72" s="511" t="str">
        <f>+Z72</f>
        <v>Stiaan Louw</v>
      </c>
      <c r="AK72" s="415"/>
      <c r="AL72" s="416"/>
      <c r="AM72" s="379"/>
      <c r="AN72" s="413">
        <v>21</v>
      </c>
      <c r="AO72" s="342"/>
      <c r="AP72" s="337"/>
      <c r="AQ72" s="337"/>
    </row>
    <row r="73" spans="4:43" ht="24" thickBot="1" x14ac:dyDescent="0.4">
      <c r="D73" s="343"/>
      <c r="E73" s="337"/>
      <c r="F73" s="344"/>
      <c r="G73" s="336"/>
      <c r="H73" s="343"/>
      <c r="I73" s="343"/>
      <c r="J73" s="337"/>
      <c r="K73" s="345"/>
      <c r="L73" s="336"/>
      <c r="M73" s="343"/>
      <c r="N73" s="1184"/>
      <c r="O73" s="443"/>
      <c r="P73" s="385"/>
      <c r="R73" s="442"/>
      <c r="S73" s="946" t="s">
        <v>461</v>
      </c>
      <c r="T73" s="443"/>
      <c r="U73" s="501"/>
      <c r="V73" s="383"/>
      <c r="W73" s="392"/>
      <c r="X73" s="946" t="s">
        <v>461</v>
      </c>
      <c r="Y73" s="414"/>
      <c r="Z73" s="511"/>
      <c r="AA73" s="418"/>
      <c r="AB73" s="395"/>
      <c r="AC73" s="941" t="s">
        <v>461</v>
      </c>
      <c r="AD73" s="414"/>
      <c r="AE73" s="511"/>
      <c r="AF73" s="418"/>
      <c r="AG73" s="395"/>
      <c r="AH73" s="941" t="s">
        <v>461</v>
      </c>
      <c r="AI73" s="414"/>
      <c r="AJ73" s="511"/>
      <c r="AK73" s="418"/>
      <c r="AL73" s="395"/>
      <c r="AM73" s="379"/>
      <c r="AN73" s="419"/>
      <c r="AO73" s="919"/>
      <c r="AP73" s="337"/>
      <c r="AQ73" s="337"/>
    </row>
    <row r="74" spans="4:43" ht="23.25" x14ac:dyDescent="0.35">
      <c r="D74" s="343"/>
      <c r="E74" s="337"/>
      <c r="F74" s="344"/>
      <c r="G74" s="336"/>
      <c r="H74" s="343"/>
      <c r="I74" s="343"/>
      <c r="J74" s="337"/>
      <c r="K74" s="345"/>
      <c r="L74" s="336"/>
      <c r="M74" s="343"/>
      <c r="N74" s="1184"/>
      <c r="O74" s="444"/>
      <c r="P74" s="385"/>
      <c r="R74" s="442"/>
      <c r="S74" s="945">
        <v>3</v>
      </c>
      <c r="T74" s="354"/>
      <c r="U74" s="506"/>
      <c r="V74" s="383"/>
      <c r="W74" s="392"/>
      <c r="X74" s="945">
        <v>5</v>
      </c>
      <c r="Y74" s="414"/>
      <c r="Z74" s="512"/>
      <c r="AA74" s="418"/>
      <c r="AB74" s="395"/>
      <c r="AC74" s="940">
        <v>3</v>
      </c>
      <c r="AD74" s="414"/>
      <c r="AE74" s="512"/>
      <c r="AF74" s="418"/>
      <c r="AG74" s="395"/>
      <c r="AH74" s="940">
        <v>2</v>
      </c>
      <c r="AI74" s="414"/>
      <c r="AJ74" s="512"/>
      <c r="AK74" s="418"/>
      <c r="AL74" s="395"/>
      <c r="AM74" s="379"/>
      <c r="AN74" s="413"/>
      <c r="AO74" s="341"/>
      <c r="AP74" s="337"/>
      <c r="AQ74" s="337"/>
    </row>
    <row r="75" spans="4:43" ht="23.25" x14ac:dyDescent="0.35">
      <c r="D75" s="343"/>
      <c r="E75" s="337"/>
      <c r="F75" s="344"/>
      <c r="G75" s="336"/>
      <c r="H75" s="343"/>
      <c r="I75" s="343"/>
      <c r="J75" s="337"/>
      <c r="K75" s="345"/>
      <c r="L75" s="336"/>
      <c r="M75" s="343"/>
      <c r="N75" s="1184"/>
      <c r="O75" s="398"/>
      <c r="P75" s="385"/>
      <c r="R75" s="442"/>
      <c r="S75" s="946" t="s">
        <v>462</v>
      </c>
      <c r="T75" s="397">
        <v>22</v>
      </c>
      <c r="U75" s="431" t="str">
        <f>IF(M23=3,K20,K23)</f>
        <v>Anto Tawana</v>
      </c>
      <c r="V75" s="383"/>
      <c r="W75" s="384"/>
      <c r="X75" s="946" t="s">
        <v>462</v>
      </c>
      <c r="Y75" s="414">
        <v>24</v>
      </c>
      <c r="Z75" s="511" t="str">
        <f>IF(W62=3,U59,U62)</f>
        <v>Kyle Kapnias</v>
      </c>
      <c r="AA75" s="418"/>
      <c r="AB75" s="416"/>
      <c r="AC75" s="941" t="s">
        <v>464</v>
      </c>
      <c r="AD75" s="414">
        <v>23</v>
      </c>
      <c r="AE75" s="511" t="str">
        <f>+Z81</f>
        <v>Agang Motlhagodi</v>
      </c>
      <c r="AF75" s="418"/>
      <c r="AG75" s="416"/>
      <c r="AH75" s="941" t="s">
        <v>464</v>
      </c>
      <c r="AI75" s="414">
        <v>22</v>
      </c>
      <c r="AJ75" s="511" t="str">
        <f>+Z78</f>
        <v>Anto Tawana</v>
      </c>
      <c r="AK75" s="418"/>
      <c r="AL75" s="416"/>
      <c r="AM75" s="379"/>
      <c r="AN75" s="413">
        <v>22</v>
      </c>
      <c r="AO75" s="342"/>
      <c r="AP75" s="337"/>
      <c r="AQ75" s="337"/>
    </row>
    <row r="76" spans="4:43" ht="24" thickBot="1" x14ac:dyDescent="0.4">
      <c r="D76" s="343"/>
      <c r="E76" s="337"/>
      <c r="F76" s="344"/>
      <c r="G76" s="336"/>
      <c r="H76" s="343"/>
      <c r="I76" s="343"/>
      <c r="J76" s="337"/>
      <c r="K76" s="345"/>
      <c r="L76" s="336"/>
      <c r="M76" s="343"/>
      <c r="N76" s="1184"/>
      <c r="O76" s="443"/>
      <c r="P76" s="385"/>
      <c r="R76" s="442"/>
      <c r="S76" s="947" t="s">
        <v>470</v>
      </c>
      <c r="T76" s="403"/>
      <c r="U76" s="502"/>
      <c r="V76" s="401"/>
      <c r="W76" s="402"/>
      <c r="X76" s="947" t="s">
        <v>475</v>
      </c>
      <c r="Y76" s="421"/>
      <c r="Z76" s="513"/>
      <c r="AA76" s="422"/>
      <c r="AB76" s="408"/>
      <c r="AC76" s="942" t="s">
        <v>468</v>
      </c>
      <c r="AD76" s="421"/>
      <c r="AE76" s="513"/>
      <c r="AF76" s="422"/>
      <c r="AG76" s="408"/>
      <c r="AH76" s="942" t="s">
        <v>471</v>
      </c>
      <c r="AI76" s="421"/>
      <c r="AJ76" s="513"/>
      <c r="AK76" s="422"/>
      <c r="AL76" s="408"/>
      <c r="AM76" s="379"/>
      <c r="AN76" s="419"/>
      <c r="AO76" s="919"/>
      <c r="AP76" s="337"/>
      <c r="AQ76" s="337"/>
    </row>
    <row r="77" spans="4:43" ht="23.25" x14ac:dyDescent="0.35">
      <c r="D77" s="343"/>
      <c r="E77" s="337"/>
      <c r="F77" s="344"/>
      <c r="G77" s="336"/>
      <c r="H77" s="343"/>
      <c r="I77" s="343"/>
      <c r="J77" s="337"/>
      <c r="K77" s="345"/>
      <c r="L77" s="336"/>
      <c r="M77" s="343"/>
      <c r="N77" s="1184"/>
      <c r="O77" s="398"/>
      <c r="P77" s="385"/>
      <c r="R77" s="442"/>
      <c r="S77" s="944" t="s">
        <v>460</v>
      </c>
      <c r="T77" s="353"/>
      <c r="U77" s="503"/>
      <c r="V77" s="371"/>
      <c r="W77" s="372"/>
      <c r="X77" s="944" t="s">
        <v>460</v>
      </c>
      <c r="Y77" s="411"/>
      <c r="Z77" s="514"/>
      <c r="AA77" s="410"/>
      <c r="AB77" s="378"/>
      <c r="AC77" s="944" t="s">
        <v>460</v>
      </c>
      <c r="AD77" s="411"/>
      <c r="AE77" s="514"/>
      <c r="AF77" s="410"/>
      <c r="AG77" s="378"/>
      <c r="AH77" s="939" t="s">
        <v>460</v>
      </c>
      <c r="AI77" s="411"/>
      <c r="AJ77" s="514"/>
      <c r="AK77" s="410"/>
      <c r="AL77" s="378"/>
      <c r="AM77" s="379"/>
      <c r="AN77" s="413"/>
      <c r="AO77" s="341"/>
      <c r="AP77" s="337"/>
      <c r="AQ77" s="337"/>
    </row>
    <row r="78" spans="4:43" ht="23.25" x14ac:dyDescent="0.35">
      <c r="D78" s="343"/>
      <c r="E78" s="337"/>
      <c r="F78" s="344"/>
      <c r="G78" s="336"/>
      <c r="H78" s="343"/>
      <c r="I78" s="343"/>
      <c r="J78" s="337"/>
      <c r="K78" s="345"/>
      <c r="L78" s="336"/>
      <c r="M78" s="343"/>
      <c r="N78" s="1184"/>
      <c r="O78" s="398"/>
      <c r="P78" s="385"/>
      <c r="R78" s="442"/>
      <c r="S78" s="945">
        <f>S72+1</f>
        <v>228</v>
      </c>
      <c r="T78" s="398">
        <v>20</v>
      </c>
      <c r="U78" s="431" t="str">
        <f>IF(M36=3,K33,K36)</f>
        <v>Charl Poggenpoel</v>
      </c>
      <c r="V78" s="383"/>
      <c r="W78" s="384"/>
      <c r="X78" s="945">
        <f>X72+1</f>
        <v>243</v>
      </c>
      <c r="Y78" s="414">
        <v>22</v>
      </c>
      <c r="Z78" s="511" t="str">
        <f>IF(W76=3,U72,U75)</f>
        <v>Anto Tawana</v>
      </c>
      <c r="AA78" s="415"/>
      <c r="AB78" s="416"/>
      <c r="AC78" s="945">
        <f>AC72+1</f>
        <v>258</v>
      </c>
      <c r="AD78" s="414">
        <v>22</v>
      </c>
      <c r="AE78" s="511" t="str">
        <f>+Z78</f>
        <v>Anto Tawana</v>
      </c>
      <c r="AF78" s="415"/>
      <c r="AG78" s="416"/>
      <c r="AH78" s="940">
        <f>AH72+1</f>
        <v>273</v>
      </c>
      <c r="AI78" s="414">
        <v>23</v>
      </c>
      <c r="AJ78" s="511" t="str">
        <f>+Z81</f>
        <v>Agang Motlhagodi</v>
      </c>
      <c r="AK78" s="415"/>
      <c r="AL78" s="416"/>
      <c r="AM78" s="379"/>
      <c r="AN78" s="413">
        <v>23</v>
      </c>
      <c r="AO78" s="342"/>
      <c r="AP78" s="337"/>
      <c r="AQ78" s="337"/>
    </row>
    <row r="79" spans="4:43" ht="24" thickBot="1" x14ac:dyDescent="0.4">
      <c r="D79" s="343"/>
      <c r="E79" s="337"/>
      <c r="F79" s="344"/>
      <c r="G79" s="336"/>
      <c r="H79" s="343"/>
      <c r="I79" s="343"/>
      <c r="J79" s="337"/>
      <c r="K79" s="345"/>
      <c r="L79" s="336"/>
      <c r="M79" s="343"/>
      <c r="N79" s="1184"/>
      <c r="O79" s="443"/>
      <c r="P79" s="385"/>
      <c r="R79" s="442"/>
      <c r="S79" s="946" t="s">
        <v>461</v>
      </c>
      <c r="T79" s="443"/>
      <c r="U79" s="501"/>
      <c r="V79" s="383"/>
      <c r="W79" s="392"/>
      <c r="X79" s="946" t="s">
        <v>461</v>
      </c>
      <c r="Y79" s="414"/>
      <c r="Z79" s="511"/>
      <c r="AA79" s="418"/>
      <c r="AB79" s="395"/>
      <c r="AC79" s="946" t="s">
        <v>461</v>
      </c>
      <c r="AD79" s="414"/>
      <c r="AE79" s="511"/>
      <c r="AF79" s="418"/>
      <c r="AG79" s="395"/>
      <c r="AH79" s="941" t="s">
        <v>461</v>
      </c>
      <c r="AI79" s="414"/>
      <c r="AJ79" s="511"/>
      <c r="AK79" s="418"/>
      <c r="AL79" s="395"/>
      <c r="AM79" s="379"/>
      <c r="AN79" s="419"/>
      <c r="AO79" s="919"/>
      <c r="AP79" s="337"/>
      <c r="AQ79" s="337"/>
    </row>
    <row r="80" spans="4:43" ht="23.25" x14ac:dyDescent="0.35">
      <c r="D80" s="343"/>
      <c r="E80" s="337"/>
      <c r="F80" s="344"/>
      <c r="G80" s="336"/>
      <c r="H80" s="343"/>
      <c r="I80" s="343"/>
      <c r="J80" s="337"/>
      <c r="K80" s="345"/>
      <c r="L80" s="336"/>
      <c r="M80" s="343"/>
      <c r="N80" s="1184"/>
      <c r="O80" s="444"/>
      <c r="P80" s="385"/>
      <c r="R80" s="442"/>
      <c r="S80" s="945">
        <v>4</v>
      </c>
      <c r="T80" s="354"/>
      <c r="U80" s="431"/>
      <c r="V80" s="383"/>
      <c r="W80" s="392"/>
      <c r="X80" s="945">
        <v>3</v>
      </c>
      <c r="Y80" s="414"/>
      <c r="Z80" s="512"/>
      <c r="AA80" s="418"/>
      <c r="AB80" s="395"/>
      <c r="AC80" s="945">
        <v>5</v>
      </c>
      <c r="AD80" s="414"/>
      <c r="AE80" s="512"/>
      <c r="AF80" s="418"/>
      <c r="AG80" s="395"/>
      <c r="AH80" s="940">
        <v>3</v>
      </c>
      <c r="AI80" s="414"/>
      <c r="AJ80" s="512"/>
      <c r="AK80" s="418"/>
      <c r="AL80" s="395"/>
      <c r="AM80" s="379"/>
      <c r="AN80" s="413"/>
      <c r="AO80" s="341"/>
      <c r="AP80" s="337"/>
      <c r="AQ80" s="337"/>
    </row>
    <row r="81" spans="4:43" ht="23.25" x14ac:dyDescent="0.35">
      <c r="D81" s="343"/>
      <c r="E81" s="337"/>
      <c r="F81" s="344"/>
      <c r="G81" s="336"/>
      <c r="H81" s="343"/>
      <c r="I81" s="343"/>
      <c r="J81" s="337"/>
      <c r="K81" s="345"/>
      <c r="L81" s="336"/>
      <c r="M81" s="343"/>
      <c r="N81" s="1184"/>
      <c r="O81" s="398"/>
      <c r="P81" s="385"/>
      <c r="R81" s="442"/>
      <c r="S81" s="946" t="s">
        <v>462</v>
      </c>
      <c r="T81" s="397">
        <v>21</v>
      </c>
      <c r="U81" s="431" t="str">
        <f>IF(M29=3,K26,K29)</f>
        <v>Stiaan Louw</v>
      </c>
      <c r="V81" s="383"/>
      <c r="W81" s="384"/>
      <c r="X81" s="946" t="s">
        <v>462</v>
      </c>
      <c r="Y81" s="414">
        <v>23</v>
      </c>
      <c r="Z81" s="511" t="str">
        <f>IF(W68=3,U65,U68)</f>
        <v>Agang Motlhagodi</v>
      </c>
      <c r="AA81" s="418"/>
      <c r="AB81" s="416"/>
      <c r="AC81" s="946" t="s">
        <v>462</v>
      </c>
      <c r="AD81" s="414">
        <v>24</v>
      </c>
      <c r="AE81" s="511" t="str">
        <f>+Z75</f>
        <v>Kyle Kapnias</v>
      </c>
      <c r="AF81" s="418"/>
      <c r="AG81" s="416"/>
      <c r="AH81" s="941" t="s">
        <v>464</v>
      </c>
      <c r="AI81" s="414">
        <v>24</v>
      </c>
      <c r="AJ81" s="511" t="str">
        <f>+Z75</f>
        <v>Kyle Kapnias</v>
      </c>
      <c r="AK81" s="418"/>
      <c r="AL81" s="416"/>
      <c r="AM81" s="379"/>
      <c r="AN81" s="413">
        <v>24</v>
      </c>
      <c r="AO81" s="342"/>
      <c r="AP81" s="337"/>
      <c r="AQ81" s="337"/>
    </row>
    <row r="82" spans="4:43" ht="24" thickBot="1" x14ac:dyDescent="0.4">
      <c r="D82" s="343"/>
      <c r="E82" s="337"/>
      <c r="F82" s="344"/>
      <c r="G82" s="336"/>
      <c r="H82" s="343"/>
      <c r="I82" s="343"/>
      <c r="J82" s="337"/>
      <c r="K82" s="345"/>
      <c r="L82" s="336"/>
      <c r="M82" s="343"/>
      <c r="N82" s="1184"/>
      <c r="O82" s="443"/>
      <c r="P82" s="385"/>
      <c r="R82" s="442"/>
      <c r="S82" s="947" t="s">
        <v>470</v>
      </c>
      <c r="T82" s="403"/>
      <c r="U82" s="502"/>
      <c r="V82" s="401"/>
      <c r="W82" s="402"/>
      <c r="X82" s="947" t="s">
        <v>474</v>
      </c>
      <c r="Y82" s="421"/>
      <c r="Z82" s="419"/>
      <c r="AA82" s="422"/>
      <c r="AB82" s="408"/>
      <c r="AC82" s="947" t="s">
        <v>83</v>
      </c>
      <c r="AD82" s="421"/>
      <c r="AE82" s="419"/>
      <c r="AF82" s="422"/>
      <c r="AG82" s="408"/>
      <c r="AH82" s="942" t="s">
        <v>471</v>
      </c>
      <c r="AI82" s="421"/>
      <c r="AJ82" s="419"/>
      <c r="AK82" s="422"/>
      <c r="AL82" s="408"/>
      <c r="AM82" s="379"/>
      <c r="AN82" s="419"/>
      <c r="AO82" s="919"/>
      <c r="AP82" s="337"/>
      <c r="AQ82" s="337"/>
    </row>
    <row r="83" spans="4:43" ht="24" thickBot="1" x14ac:dyDescent="0.4">
      <c r="D83" s="343"/>
      <c r="E83" s="337"/>
      <c r="F83" s="344"/>
      <c r="G83" s="336"/>
      <c r="H83" s="343"/>
      <c r="I83" s="343"/>
      <c r="J83" s="337"/>
      <c r="K83" s="345"/>
      <c r="L83" s="336"/>
      <c r="M83" s="343"/>
      <c r="N83" s="343"/>
      <c r="O83" s="337"/>
      <c r="P83" s="345"/>
      <c r="R83" s="359"/>
      <c r="S83" s="359"/>
      <c r="T83" s="337"/>
      <c r="U83" s="504"/>
      <c r="V83" s="336"/>
      <c r="W83" s="343"/>
      <c r="X83" s="359"/>
      <c r="Y83" s="328" t="s">
        <v>8</v>
      </c>
      <c r="Z83" s="336"/>
      <c r="AA83" s="346"/>
      <c r="AB83" s="445"/>
      <c r="AC83" s="347"/>
      <c r="AD83" s="343"/>
      <c r="AE83" s="343"/>
      <c r="AF83" s="337"/>
      <c r="AG83" s="445"/>
      <c r="AH83" s="339"/>
      <c r="AI83" s="343"/>
      <c r="AJ83" s="343"/>
      <c r="AK83" s="337"/>
      <c r="AL83" s="445"/>
      <c r="AM83" s="348"/>
      <c r="AN83" s="337"/>
      <c r="AO83" s="337"/>
      <c r="AP83" s="337"/>
      <c r="AQ83" s="337"/>
    </row>
    <row r="84" spans="4:43" ht="23.25" x14ac:dyDescent="0.35">
      <c r="D84" s="343"/>
      <c r="E84" s="337"/>
      <c r="F84" s="344"/>
      <c r="G84" s="336"/>
      <c r="H84" s="343"/>
      <c r="I84" s="343"/>
      <c r="J84" s="337"/>
      <c r="K84" s="345"/>
      <c r="L84" s="336"/>
      <c r="M84" s="343"/>
      <c r="N84" s="343"/>
      <c r="O84" s="337"/>
      <c r="P84" s="345"/>
      <c r="R84" s="359"/>
      <c r="S84" s="872" t="s">
        <v>460</v>
      </c>
      <c r="T84" s="369"/>
      <c r="U84" s="503"/>
      <c r="V84" s="371"/>
      <c r="W84" s="372"/>
      <c r="X84" s="944" t="s">
        <v>460</v>
      </c>
      <c r="Y84" s="375"/>
      <c r="Z84" s="376"/>
      <c r="AA84" s="377"/>
      <c r="AB84" s="378"/>
      <c r="AC84" s="944" t="s">
        <v>460</v>
      </c>
      <c r="AD84" s="375"/>
      <c r="AE84" s="376"/>
      <c r="AF84" s="377"/>
      <c r="AG84" s="378"/>
      <c r="AH84" s="939" t="s">
        <v>460</v>
      </c>
      <c r="AI84" s="375"/>
      <c r="AJ84" s="376"/>
      <c r="AK84" s="377"/>
      <c r="AL84" s="378"/>
      <c r="AM84" s="379"/>
      <c r="AN84" s="380" t="s">
        <v>511</v>
      </c>
      <c r="AO84" s="335"/>
      <c r="AP84" s="337"/>
      <c r="AQ84" s="337"/>
    </row>
    <row r="85" spans="4:43" ht="23.25" x14ac:dyDescent="0.35">
      <c r="D85" s="343"/>
      <c r="E85" s="337"/>
      <c r="F85" s="344"/>
      <c r="G85" s="336"/>
      <c r="H85" s="343"/>
      <c r="I85" s="343"/>
      <c r="J85" s="337"/>
      <c r="K85" s="345"/>
      <c r="L85" s="336"/>
      <c r="M85" s="343"/>
      <c r="N85" s="343"/>
      <c r="O85" s="447"/>
      <c r="P85" s="345"/>
      <c r="R85" s="359"/>
      <c r="S85" s="873" t="s">
        <v>164</v>
      </c>
      <c r="T85" s="381">
        <v>25</v>
      </c>
      <c r="U85" s="431" t="str">
        <f>IF(H11=3,F8,F11)</f>
        <v>Kyle Kapnias</v>
      </c>
      <c r="V85" s="383"/>
      <c r="W85" s="384"/>
      <c r="X85" s="945">
        <f>X78+1</f>
        <v>244</v>
      </c>
      <c r="Y85" s="387">
        <v>25</v>
      </c>
      <c r="Z85" s="507" t="str">
        <f>IF(W85=3,U85,U88)</f>
        <v>Bye</v>
      </c>
      <c r="AA85" s="388"/>
      <c r="AB85" s="389"/>
      <c r="AC85" s="945">
        <f>AC78+1</f>
        <v>259</v>
      </c>
      <c r="AD85" s="387">
        <v>25</v>
      </c>
      <c r="AE85" s="507" t="str">
        <f>+Z85</f>
        <v>Bye</v>
      </c>
      <c r="AF85" s="388"/>
      <c r="AG85" s="389"/>
      <c r="AH85" s="940">
        <f>AH78+1</f>
        <v>274</v>
      </c>
      <c r="AI85" s="387">
        <v>25</v>
      </c>
      <c r="AJ85" s="507" t="str">
        <f>+Z85</f>
        <v>Bye</v>
      </c>
      <c r="AK85" s="388"/>
      <c r="AL85" s="389"/>
      <c r="AM85" s="379"/>
      <c r="AN85" s="380">
        <v>25</v>
      </c>
      <c r="AO85" s="338"/>
      <c r="AP85" s="339"/>
      <c r="AQ85" s="337"/>
    </row>
    <row r="86" spans="4:43" ht="24" thickBot="1" x14ac:dyDescent="0.4">
      <c r="D86" s="343"/>
      <c r="E86" s="337"/>
      <c r="F86" s="344"/>
      <c r="G86" s="336"/>
      <c r="H86" s="343"/>
      <c r="I86" s="343"/>
      <c r="J86" s="337"/>
      <c r="K86" s="345"/>
      <c r="L86" s="336"/>
      <c r="M86" s="343"/>
      <c r="N86" s="343"/>
      <c r="O86" s="447"/>
      <c r="P86" s="345"/>
      <c r="R86" s="359"/>
      <c r="S86" s="874" t="s">
        <v>461</v>
      </c>
      <c r="T86" s="390"/>
      <c r="U86" s="501"/>
      <c r="V86" s="383"/>
      <c r="W86" s="392"/>
      <c r="X86" s="946" t="s">
        <v>461</v>
      </c>
      <c r="Y86" s="387"/>
      <c r="Z86" s="507"/>
      <c r="AA86" s="394"/>
      <c r="AB86" s="395"/>
      <c r="AC86" s="946" t="s">
        <v>461</v>
      </c>
      <c r="AD86" s="387"/>
      <c r="AE86" s="507"/>
      <c r="AF86" s="394"/>
      <c r="AG86" s="395"/>
      <c r="AH86" s="941" t="s">
        <v>461</v>
      </c>
      <c r="AI86" s="387"/>
      <c r="AJ86" s="507"/>
      <c r="AK86" s="394"/>
      <c r="AL86" s="395"/>
      <c r="AM86" s="379"/>
      <c r="AN86" s="396"/>
      <c r="AO86" s="918"/>
      <c r="AP86" s="337"/>
      <c r="AQ86" s="337"/>
    </row>
    <row r="87" spans="4:43" ht="23.25" x14ac:dyDescent="0.35">
      <c r="D87" s="343"/>
      <c r="E87" s="337"/>
      <c r="F87" s="344"/>
      <c r="G87" s="336"/>
      <c r="H87" s="343"/>
      <c r="I87" s="343"/>
      <c r="J87" s="337"/>
      <c r="K87" s="345"/>
      <c r="L87" s="336"/>
      <c r="M87" s="343"/>
      <c r="N87" s="343"/>
      <c r="O87" s="447"/>
      <c r="P87" s="345"/>
      <c r="R87" s="359"/>
      <c r="S87" s="873"/>
      <c r="T87" s="397"/>
      <c r="U87" s="431"/>
      <c r="V87" s="383"/>
      <c r="W87" s="392"/>
      <c r="X87" s="945">
        <v>5</v>
      </c>
      <c r="Y87" s="387"/>
      <c r="Z87" s="508"/>
      <c r="AA87" s="394"/>
      <c r="AB87" s="395"/>
      <c r="AC87" s="945">
        <v>2</v>
      </c>
      <c r="AD87" s="387"/>
      <c r="AE87" s="508"/>
      <c r="AF87" s="394"/>
      <c r="AG87" s="395"/>
      <c r="AH87" s="940">
        <v>2</v>
      </c>
      <c r="AI87" s="387"/>
      <c r="AJ87" s="508"/>
      <c r="AK87" s="394"/>
      <c r="AL87" s="395"/>
      <c r="AM87" s="379"/>
      <c r="AN87" s="380"/>
      <c r="AO87" s="335"/>
      <c r="AP87" s="337"/>
      <c r="AQ87" s="337"/>
    </row>
    <row r="88" spans="4:43" ht="23.25" x14ac:dyDescent="0.35">
      <c r="D88" s="343"/>
      <c r="E88" s="337"/>
      <c r="F88" s="344"/>
      <c r="G88" s="336"/>
      <c r="H88" s="343"/>
      <c r="I88" s="343"/>
      <c r="J88" s="337"/>
      <c r="K88" s="345"/>
      <c r="L88" s="336"/>
      <c r="M88" s="343"/>
      <c r="N88" s="343"/>
      <c r="O88" s="447"/>
      <c r="P88" s="345"/>
      <c r="R88" s="359"/>
      <c r="S88" s="874" t="s">
        <v>463</v>
      </c>
      <c r="T88" s="381">
        <v>32</v>
      </c>
      <c r="U88" s="386" t="str">
        <f>IF(H55=3,F52,F55)</f>
        <v>Bye</v>
      </c>
      <c r="V88" s="383"/>
      <c r="W88" s="384"/>
      <c r="X88" s="946" t="s">
        <v>462</v>
      </c>
      <c r="Y88" s="387">
        <v>28</v>
      </c>
      <c r="Z88" s="507" t="str">
        <f>IF(W103=3,U103,U106)</f>
        <v>Jeandre Barnard</v>
      </c>
      <c r="AA88" s="394"/>
      <c r="AB88" s="389"/>
      <c r="AC88" s="946" t="s">
        <v>462</v>
      </c>
      <c r="AD88" s="387">
        <v>27</v>
      </c>
      <c r="AE88" s="507" t="str">
        <f>+Z94</f>
        <v>Johann Wentzel</v>
      </c>
      <c r="AF88" s="394"/>
      <c r="AG88" s="389"/>
      <c r="AH88" s="941" t="s">
        <v>464</v>
      </c>
      <c r="AI88" s="387">
        <v>26</v>
      </c>
      <c r="AJ88" s="507" t="str">
        <f>+Z91</f>
        <v>Bye</v>
      </c>
      <c r="AK88" s="394"/>
      <c r="AL88" s="389"/>
      <c r="AM88" s="379"/>
      <c r="AN88" s="380">
        <v>26</v>
      </c>
      <c r="AO88" s="338"/>
      <c r="AP88" s="337"/>
      <c r="AQ88" s="337"/>
    </row>
    <row r="89" spans="4:43" ht="24" thickBot="1" x14ac:dyDescent="0.4">
      <c r="D89" s="343"/>
      <c r="E89" s="337"/>
      <c r="F89" s="344"/>
      <c r="G89" s="336"/>
      <c r="H89" s="343"/>
      <c r="I89" s="343"/>
      <c r="J89" s="337"/>
      <c r="K89" s="345"/>
      <c r="L89" s="336"/>
      <c r="M89" s="343"/>
      <c r="N89" s="343"/>
      <c r="O89" s="337"/>
      <c r="P89" s="345"/>
      <c r="R89" s="359"/>
      <c r="S89" s="875"/>
      <c r="T89" s="403"/>
      <c r="U89" s="502"/>
      <c r="V89" s="401"/>
      <c r="W89" s="402"/>
      <c r="X89" s="947" t="s">
        <v>85</v>
      </c>
      <c r="Y89" s="406"/>
      <c r="Z89" s="509"/>
      <c r="AA89" s="407"/>
      <c r="AB89" s="408"/>
      <c r="AC89" s="947" t="s">
        <v>490</v>
      </c>
      <c r="AD89" s="406"/>
      <c r="AE89" s="509"/>
      <c r="AF89" s="407"/>
      <c r="AG89" s="408"/>
      <c r="AH89" s="942" t="s">
        <v>69</v>
      </c>
      <c r="AI89" s="406"/>
      <c r="AJ89" s="509"/>
      <c r="AK89" s="407"/>
      <c r="AL89" s="408"/>
      <c r="AM89" s="379"/>
      <c r="AN89" s="396"/>
      <c r="AO89" s="918"/>
      <c r="AP89" s="337"/>
      <c r="AQ89" s="337"/>
    </row>
    <row r="90" spans="4:43" ht="23.25" x14ac:dyDescent="0.35">
      <c r="D90" s="343"/>
      <c r="E90" s="337"/>
      <c r="F90" s="344"/>
      <c r="G90" s="336"/>
      <c r="H90" s="343"/>
      <c r="I90" s="356"/>
      <c r="J90" s="354"/>
      <c r="K90" s="355"/>
      <c r="L90" s="358"/>
      <c r="M90" s="356"/>
      <c r="N90" s="343"/>
      <c r="O90" s="337"/>
      <c r="P90" s="345"/>
      <c r="R90" s="359"/>
      <c r="S90" s="872" t="s">
        <v>460</v>
      </c>
      <c r="T90" s="369"/>
      <c r="U90" s="503"/>
      <c r="V90" s="371"/>
      <c r="W90" s="372"/>
      <c r="X90" s="944" t="s">
        <v>460</v>
      </c>
      <c r="Y90" s="375"/>
      <c r="Z90" s="510"/>
      <c r="AA90" s="377"/>
      <c r="AB90" s="378"/>
      <c r="AC90" s="944" t="s">
        <v>460</v>
      </c>
      <c r="AD90" s="375"/>
      <c r="AE90" s="510"/>
      <c r="AF90" s="377"/>
      <c r="AG90" s="378"/>
      <c r="AH90" s="939" t="s">
        <v>460</v>
      </c>
      <c r="AI90" s="375"/>
      <c r="AJ90" s="510"/>
      <c r="AK90" s="377"/>
      <c r="AL90" s="378"/>
      <c r="AM90" s="379"/>
      <c r="AN90" s="380"/>
      <c r="AO90" s="335"/>
      <c r="AP90" s="337"/>
      <c r="AQ90" s="337"/>
    </row>
    <row r="91" spans="4:43" ht="23.25" x14ac:dyDescent="0.35">
      <c r="D91" s="343"/>
      <c r="E91" s="337"/>
      <c r="F91" s="344"/>
      <c r="G91" s="336"/>
      <c r="H91" s="343"/>
      <c r="I91" s="356"/>
      <c r="J91" s="354"/>
      <c r="K91" s="355"/>
      <c r="L91" s="358"/>
      <c r="M91" s="356"/>
      <c r="N91" s="343"/>
      <c r="O91" s="447"/>
      <c r="P91" s="345"/>
      <c r="R91" s="359"/>
      <c r="S91" s="873">
        <f>S78+1</f>
        <v>229</v>
      </c>
      <c r="T91" s="381">
        <v>26</v>
      </c>
      <c r="U91" s="431" t="str">
        <f>IF(H17=3,F14,F17)</f>
        <v>Agang Motlhagodi</v>
      </c>
      <c r="V91" s="383"/>
      <c r="W91" s="384"/>
      <c r="X91" s="945">
        <f>X85+1</f>
        <v>245</v>
      </c>
      <c r="Y91" s="387">
        <v>26</v>
      </c>
      <c r="Z91" s="507" t="str">
        <f>IF(W91=3,U91,U94)</f>
        <v>Bye</v>
      </c>
      <c r="AA91" s="388"/>
      <c r="AB91" s="389"/>
      <c r="AC91" s="945">
        <f>AC85+1</f>
        <v>260</v>
      </c>
      <c r="AD91" s="387">
        <v>26</v>
      </c>
      <c r="AE91" s="507" t="str">
        <f>+Z91</f>
        <v>Bye</v>
      </c>
      <c r="AF91" s="388"/>
      <c r="AG91" s="389"/>
      <c r="AH91" s="940">
        <f>AH85+1</f>
        <v>275</v>
      </c>
      <c r="AI91" s="387">
        <v>27</v>
      </c>
      <c r="AJ91" s="507" t="str">
        <f>+Z94</f>
        <v>Johann Wentzel</v>
      </c>
      <c r="AK91" s="388"/>
      <c r="AL91" s="389"/>
      <c r="AM91" s="379"/>
      <c r="AN91" s="380">
        <v>27</v>
      </c>
      <c r="AO91" s="338"/>
      <c r="AP91" s="337"/>
      <c r="AQ91" s="337"/>
    </row>
    <row r="92" spans="4:43" ht="24" thickBot="1" x14ac:dyDescent="0.4">
      <c r="D92" s="343"/>
      <c r="E92" s="337"/>
      <c r="F92" s="344"/>
      <c r="G92" s="336"/>
      <c r="H92" s="343"/>
      <c r="I92" s="356"/>
      <c r="J92" s="354"/>
      <c r="K92" s="355"/>
      <c r="L92" s="358"/>
      <c r="M92" s="356"/>
      <c r="N92" s="343"/>
      <c r="O92" s="447"/>
      <c r="P92" s="345"/>
      <c r="R92" s="359"/>
      <c r="S92" s="874" t="s">
        <v>461</v>
      </c>
      <c r="T92" s="390"/>
      <c r="U92" s="501"/>
      <c r="V92" s="383"/>
      <c r="W92" s="392"/>
      <c r="X92" s="946" t="s">
        <v>461</v>
      </c>
      <c r="Y92" s="387"/>
      <c r="Z92" s="507"/>
      <c r="AA92" s="394"/>
      <c r="AB92" s="395"/>
      <c r="AC92" s="946" t="s">
        <v>461</v>
      </c>
      <c r="AD92" s="387"/>
      <c r="AE92" s="507"/>
      <c r="AF92" s="394"/>
      <c r="AG92" s="395"/>
      <c r="AH92" s="941" t="s">
        <v>461</v>
      </c>
      <c r="AI92" s="387"/>
      <c r="AJ92" s="507"/>
      <c r="AK92" s="394"/>
      <c r="AL92" s="395"/>
      <c r="AM92" s="379"/>
      <c r="AN92" s="396"/>
      <c r="AO92" s="918"/>
      <c r="AP92" s="337"/>
      <c r="AQ92" s="337"/>
    </row>
    <row r="93" spans="4:43" ht="23.25" x14ac:dyDescent="0.35">
      <c r="D93" s="343"/>
      <c r="E93" s="337"/>
      <c r="F93" s="344"/>
      <c r="G93" s="336"/>
      <c r="H93" s="343"/>
      <c r="I93" s="356"/>
      <c r="J93" s="354"/>
      <c r="K93" s="355"/>
      <c r="L93" s="358"/>
      <c r="M93" s="356"/>
      <c r="N93" s="343"/>
      <c r="O93" s="447"/>
      <c r="P93" s="345"/>
      <c r="R93" s="359"/>
      <c r="S93" s="873"/>
      <c r="T93" s="397"/>
      <c r="U93" s="431"/>
      <c r="V93" s="383"/>
      <c r="W93" s="392"/>
      <c r="X93" s="945">
        <v>2</v>
      </c>
      <c r="Y93" s="387"/>
      <c r="Z93" s="508"/>
      <c r="AA93" s="394"/>
      <c r="AB93" s="395"/>
      <c r="AC93" s="945">
        <v>3</v>
      </c>
      <c r="AD93" s="387"/>
      <c r="AE93" s="508"/>
      <c r="AF93" s="394"/>
      <c r="AG93" s="395"/>
      <c r="AH93" s="940">
        <v>3</v>
      </c>
      <c r="AI93" s="387"/>
      <c r="AJ93" s="508"/>
      <c r="AK93" s="394"/>
      <c r="AL93" s="395"/>
      <c r="AM93" s="379"/>
      <c r="AN93" s="380"/>
      <c r="AO93" s="335"/>
      <c r="AP93" s="337"/>
      <c r="AQ93" s="337"/>
    </row>
    <row r="94" spans="4:43" ht="23.25" x14ac:dyDescent="0.35">
      <c r="D94" s="343"/>
      <c r="E94" s="337"/>
      <c r="F94" s="344"/>
      <c r="G94" s="336"/>
      <c r="H94" s="343"/>
      <c r="I94" s="356"/>
      <c r="J94" s="354"/>
      <c r="K94" s="355"/>
      <c r="L94" s="358"/>
      <c r="M94" s="356"/>
      <c r="N94" s="343"/>
      <c r="O94" s="447"/>
      <c r="P94" s="345"/>
      <c r="R94" s="359"/>
      <c r="S94" s="874" t="s">
        <v>463</v>
      </c>
      <c r="T94" s="381">
        <v>31</v>
      </c>
      <c r="U94" s="935" t="str">
        <f>IF(H49=3,F46,F49)</f>
        <v>Bye</v>
      </c>
      <c r="V94" s="383"/>
      <c r="W94" s="384"/>
      <c r="X94" s="946" t="s">
        <v>462</v>
      </c>
      <c r="Y94" s="387">
        <v>27</v>
      </c>
      <c r="Z94" s="507" t="str">
        <f>IF(W97=3,U97,U100)</f>
        <v>Johann Wentzel</v>
      </c>
      <c r="AA94" s="394"/>
      <c r="AB94" s="389"/>
      <c r="AC94" s="946" t="s">
        <v>462</v>
      </c>
      <c r="AD94" s="387">
        <v>28</v>
      </c>
      <c r="AE94" s="507" t="str">
        <f>+Z88</f>
        <v>Jeandre Barnard</v>
      </c>
      <c r="AF94" s="394"/>
      <c r="AG94" s="389"/>
      <c r="AH94" s="941" t="s">
        <v>464</v>
      </c>
      <c r="AI94" s="387">
        <v>28</v>
      </c>
      <c r="AJ94" s="507" t="str">
        <f>+Z88</f>
        <v>Jeandre Barnard</v>
      </c>
      <c r="AK94" s="394"/>
      <c r="AL94" s="389"/>
      <c r="AM94" s="379"/>
      <c r="AN94" s="380">
        <v>28</v>
      </c>
      <c r="AO94" s="338"/>
      <c r="AP94" s="337"/>
      <c r="AQ94" s="337"/>
    </row>
    <row r="95" spans="4:43" ht="24" thickBot="1" x14ac:dyDescent="0.4">
      <c r="D95" s="356"/>
      <c r="E95" s="354"/>
      <c r="F95" s="357"/>
      <c r="G95" s="358"/>
      <c r="H95" s="356"/>
      <c r="I95" s="356"/>
      <c r="J95" s="354"/>
      <c r="K95" s="355"/>
      <c r="L95" s="358"/>
      <c r="M95" s="356"/>
      <c r="N95" s="343"/>
      <c r="O95" s="337"/>
      <c r="P95" s="345"/>
      <c r="R95" s="359"/>
      <c r="S95" s="875"/>
      <c r="T95" s="403"/>
      <c r="U95" s="502"/>
      <c r="V95" s="401"/>
      <c r="W95" s="402"/>
      <c r="X95" s="947" t="s">
        <v>83</v>
      </c>
      <c r="Y95" s="406"/>
      <c r="Z95" s="396"/>
      <c r="AA95" s="407"/>
      <c r="AB95" s="408"/>
      <c r="AC95" s="947" t="s">
        <v>490</v>
      </c>
      <c r="AD95" s="406"/>
      <c r="AE95" s="396"/>
      <c r="AF95" s="407"/>
      <c r="AG95" s="408"/>
      <c r="AH95" s="942" t="s">
        <v>69</v>
      </c>
      <c r="AI95" s="406"/>
      <c r="AJ95" s="396"/>
      <c r="AK95" s="407"/>
      <c r="AL95" s="408"/>
      <c r="AM95" s="379"/>
      <c r="AN95" s="396"/>
      <c r="AO95" s="918"/>
      <c r="AP95" s="337"/>
      <c r="AQ95" s="337"/>
    </row>
    <row r="96" spans="4:43" ht="23.25" x14ac:dyDescent="0.35">
      <c r="D96" s="356"/>
      <c r="E96" s="354"/>
      <c r="F96" s="357"/>
      <c r="G96" s="358"/>
      <c r="H96" s="356"/>
      <c r="I96" s="356"/>
      <c r="J96" s="354"/>
      <c r="K96" s="355"/>
      <c r="L96" s="358"/>
      <c r="M96" s="356"/>
      <c r="N96" s="343"/>
      <c r="O96" s="337"/>
      <c r="P96" s="345"/>
      <c r="Q96" s="446"/>
      <c r="R96" s="359"/>
      <c r="S96" s="872" t="s">
        <v>460</v>
      </c>
      <c r="T96" s="369"/>
      <c r="U96" s="503"/>
      <c r="V96" s="371"/>
      <c r="W96" s="372"/>
      <c r="X96" s="944" t="s">
        <v>460</v>
      </c>
      <c r="Y96" s="340"/>
      <c r="Z96" s="409"/>
      <c r="AA96" s="410"/>
      <c r="AB96" s="378"/>
      <c r="AC96" s="944" t="s">
        <v>460</v>
      </c>
      <c r="AD96" s="411"/>
      <c r="AE96" s="409"/>
      <c r="AF96" s="410"/>
      <c r="AG96" s="378"/>
      <c r="AH96" s="939" t="s">
        <v>460</v>
      </c>
      <c r="AI96" s="411"/>
      <c r="AJ96" s="409"/>
      <c r="AK96" s="410"/>
      <c r="AL96" s="378"/>
      <c r="AM96" s="379"/>
      <c r="AN96" s="413"/>
      <c r="AO96" s="341"/>
      <c r="AP96" s="337"/>
      <c r="AQ96" s="337"/>
    </row>
    <row r="97" spans="4:43" ht="23.25" x14ac:dyDescent="0.35">
      <c r="D97" s="356"/>
      <c r="E97" s="354"/>
      <c r="F97" s="357"/>
      <c r="G97" s="358"/>
      <c r="H97" s="356"/>
      <c r="I97" s="356"/>
      <c r="J97" s="354"/>
      <c r="K97" s="355"/>
      <c r="L97" s="358"/>
      <c r="M97" s="356"/>
      <c r="N97" s="343"/>
      <c r="O97" s="447"/>
      <c r="P97" s="345"/>
      <c r="Q97" s="336"/>
      <c r="R97" s="359"/>
      <c r="S97" s="873">
        <f>S91+1</f>
        <v>230</v>
      </c>
      <c r="T97" s="381">
        <v>27</v>
      </c>
      <c r="U97" s="431" t="str">
        <f>IF(H23=3,F20,F23)</f>
        <v>Anto Tawana</v>
      </c>
      <c r="V97" s="383"/>
      <c r="W97" s="384"/>
      <c r="X97" s="945" t="s">
        <v>164</v>
      </c>
      <c r="Y97" s="414">
        <v>29</v>
      </c>
      <c r="Z97" s="511" t="str">
        <f>IF(W106=3,U103,U106)</f>
        <v>Jeandre Barnard</v>
      </c>
      <c r="AA97" s="415"/>
      <c r="AB97" s="416"/>
      <c r="AC97" s="945">
        <f>AC91+1</f>
        <v>261</v>
      </c>
      <c r="AD97" s="414">
        <v>29</v>
      </c>
      <c r="AE97" s="511" t="str">
        <f>+Z97</f>
        <v>Jeandre Barnard</v>
      </c>
      <c r="AF97" s="415"/>
      <c r="AG97" s="416"/>
      <c r="AH97" s="940">
        <f>AH91+1</f>
        <v>276</v>
      </c>
      <c r="AI97" s="414">
        <v>29</v>
      </c>
      <c r="AJ97" s="511" t="str">
        <f>+Z97</f>
        <v>Jeandre Barnard</v>
      </c>
      <c r="AK97" s="415"/>
      <c r="AL97" s="416"/>
      <c r="AM97" s="379"/>
      <c r="AN97" s="413">
        <v>29</v>
      </c>
      <c r="AO97" s="342"/>
      <c r="AP97" s="337"/>
      <c r="AQ97" s="337"/>
    </row>
    <row r="98" spans="4:43" ht="24" thickBot="1" x14ac:dyDescent="0.4">
      <c r="D98" s="356"/>
      <c r="E98" s="354"/>
      <c r="F98" s="357"/>
      <c r="G98" s="358"/>
      <c r="H98" s="356"/>
      <c r="I98" s="356"/>
      <c r="J98" s="354"/>
      <c r="K98" s="355"/>
      <c r="L98" s="358"/>
      <c r="M98" s="356"/>
      <c r="N98" s="343"/>
      <c r="O98" s="447"/>
      <c r="P98" s="345"/>
      <c r="Q98" s="336"/>
      <c r="R98" s="359"/>
      <c r="S98" s="874" t="s">
        <v>461</v>
      </c>
      <c r="T98" s="390"/>
      <c r="U98" s="501"/>
      <c r="V98" s="383"/>
      <c r="W98" s="392"/>
      <c r="X98" s="946" t="s">
        <v>461</v>
      </c>
      <c r="Y98" s="414"/>
      <c r="Z98" s="511"/>
      <c r="AA98" s="418"/>
      <c r="AB98" s="395"/>
      <c r="AC98" s="946" t="s">
        <v>461</v>
      </c>
      <c r="AD98" s="414"/>
      <c r="AE98" s="511"/>
      <c r="AF98" s="418"/>
      <c r="AG98" s="395"/>
      <c r="AH98" s="941" t="s">
        <v>461</v>
      </c>
      <c r="AI98" s="414"/>
      <c r="AJ98" s="511"/>
      <c r="AK98" s="418"/>
      <c r="AL98" s="395"/>
      <c r="AM98" s="379"/>
      <c r="AN98" s="419"/>
      <c r="AO98" s="919"/>
      <c r="AP98" s="337"/>
      <c r="AQ98" s="337"/>
    </row>
    <row r="99" spans="4:43" ht="23.25" x14ac:dyDescent="0.35">
      <c r="D99" s="356"/>
      <c r="E99" s="354"/>
      <c r="F99" s="357"/>
      <c r="G99" s="358"/>
      <c r="H99" s="356"/>
      <c r="I99" s="356"/>
      <c r="J99" s="354"/>
      <c r="K99" s="355"/>
      <c r="L99" s="358"/>
      <c r="M99" s="356"/>
      <c r="N99" s="343"/>
      <c r="O99" s="447"/>
      <c r="P99" s="345"/>
      <c r="Q99" s="336"/>
      <c r="R99" s="359"/>
      <c r="S99" s="873">
        <v>3</v>
      </c>
      <c r="T99" s="397"/>
      <c r="U99" s="431"/>
      <c r="V99" s="383"/>
      <c r="W99" s="392"/>
      <c r="X99" s="945"/>
      <c r="Y99" s="414"/>
      <c r="Z99" s="512"/>
      <c r="AA99" s="418"/>
      <c r="AB99" s="395"/>
      <c r="AC99" s="945"/>
      <c r="AD99" s="414"/>
      <c r="AE99" s="512"/>
      <c r="AF99" s="418"/>
      <c r="AG99" s="395"/>
      <c r="AH99" s="940">
        <v>3</v>
      </c>
      <c r="AI99" s="414"/>
      <c r="AJ99" s="512"/>
      <c r="AK99" s="418"/>
      <c r="AL99" s="395"/>
      <c r="AM99" s="379"/>
      <c r="AN99" s="413"/>
      <c r="AO99" s="341"/>
      <c r="AP99" s="337"/>
      <c r="AQ99" s="337"/>
    </row>
    <row r="100" spans="4:43" ht="23.25" x14ac:dyDescent="0.35">
      <c r="D100" s="356"/>
      <c r="E100" s="354"/>
      <c r="F100" s="357"/>
      <c r="G100" s="358"/>
      <c r="H100" s="356"/>
      <c r="I100" s="356"/>
      <c r="J100" s="354"/>
      <c r="K100" s="355"/>
      <c r="L100" s="358"/>
      <c r="M100" s="356"/>
      <c r="N100" s="343"/>
      <c r="O100" s="447"/>
      <c r="P100" s="345"/>
      <c r="Q100" s="336"/>
      <c r="R100" s="359"/>
      <c r="S100" s="874" t="s">
        <v>463</v>
      </c>
      <c r="T100" s="381">
        <v>30</v>
      </c>
      <c r="U100" s="431" t="str">
        <f>IF(H42=3,F39,F42)</f>
        <v>Johann Wentzel</v>
      </c>
      <c r="V100" s="383"/>
      <c r="W100" s="384"/>
      <c r="X100" s="946" t="s">
        <v>462</v>
      </c>
      <c r="Y100" s="414">
        <v>32</v>
      </c>
      <c r="Z100" s="909" t="str">
        <f>IF(W88=3,U85,U88)</f>
        <v>Bye</v>
      </c>
      <c r="AA100" s="418"/>
      <c r="AB100" s="416"/>
      <c r="AC100" s="946" t="s">
        <v>462</v>
      </c>
      <c r="AD100" s="414">
        <v>31</v>
      </c>
      <c r="AE100" s="943" t="str">
        <f>Z106</f>
        <v>Bye</v>
      </c>
      <c r="AF100" s="418"/>
      <c r="AG100" s="416"/>
      <c r="AH100" s="941" t="s">
        <v>464</v>
      </c>
      <c r="AI100" s="414">
        <v>30</v>
      </c>
      <c r="AJ100" s="511" t="str">
        <f>+Z103</f>
        <v>Johann Wentzel</v>
      </c>
      <c r="AK100" s="418"/>
      <c r="AL100" s="416"/>
      <c r="AM100" s="379"/>
      <c r="AN100" s="413">
        <v>30</v>
      </c>
      <c r="AO100" s="342"/>
      <c r="AP100" s="337"/>
      <c r="AQ100" s="337"/>
    </row>
    <row r="101" spans="4:43" ht="24" thickBot="1" x14ac:dyDescent="0.4">
      <c r="D101" s="356"/>
      <c r="E101" s="354"/>
      <c r="F101" s="357"/>
      <c r="G101" s="358"/>
      <c r="H101" s="356"/>
      <c r="I101" s="356"/>
      <c r="J101" s="354"/>
      <c r="K101" s="355"/>
      <c r="L101" s="358"/>
      <c r="M101" s="356"/>
      <c r="N101" s="343"/>
      <c r="O101" s="337"/>
      <c r="P101" s="345"/>
      <c r="Q101" s="336"/>
      <c r="R101" s="359"/>
      <c r="S101" s="875" t="s">
        <v>480</v>
      </c>
      <c r="T101" s="403"/>
      <c r="U101" s="502"/>
      <c r="V101" s="401"/>
      <c r="W101" s="402"/>
      <c r="X101" s="947"/>
      <c r="Y101" s="421"/>
      <c r="Z101" s="513"/>
      <c r="AA101" s="422"/>
      <c r="AB101" s="408"/>
      <c r="AC101" s="947"/>
      <c r="AD101" s="421"/>
      <c r="AE101" s="513"/>
      <c r="AF101" s="422"/>
      <c r="AG101" s="408"/>
      <c r="AH101" s="942" t="s">
        <v>474</v>
      </c>
      <c r="AI101" s="421"/>
      <c r="AJ101" s="513"/>
      <c r="AK101" s="422"/>
      <c r="AL101" s="408"/>
      <c r="AM101" s="379"/>
      <c r="AN101" s="419"/>
      <c r="AO101" s="919"/>
      <c r="AP101" s="337"/>
      <c r="AQ101" s="337"/>
    </row>
    <row r="102" spans="4:43" ht="23.25" x14ac:dyDescent="0.35">
      <c r="D102" s="356"/>
      <c r="E102" s="354"/>
      <c r="F102" s="357"/>
      <c r="G102" s="358"/>
      <c r="H102" s="356"/>
      <c r="I102" s="356"/>
      <c r="J102" s="354"/>
      <c r="K102" s="355"/>
      <c r="L102" s="358"/>
      <c r="M102" s="356"/>
      <c r="N102" s="343"/>
      <c r="O102" s="337"/>
      <c r="P102" s="345"/>
      <c r="Q102" s="446"/>
      <c r="R102" s="359"/>
      <c r="S102" s="872" t="s">
        <v>460</v>
      </c>
      <c r="T102" s="369"/>
      <c r="U102" s="503"/>
      <c r="V102" s="371"/>
      <c r="W102" s="372"/>
      <c r="X102" s="944" t="s">
        <v>460</v>
      </c>
      <c r="Y102" s="411"/>
      <c r="Z102" s="514"/>
      <c r="AA102" s="410"/>
      <c r="AB102" s="378"/>
      <c r="AC102" s="944" t="s">
        <v>460</v>
      </c>
      <c r="AD102" s="411"/>
      <c r="AE102" s="514"/>
      <c r="AF102" s="410"/>
      <c r="AG102" s="378"/>
      <c r="AH102" s="939" t="s">
        <v>460</v>
      </c>
      <c r="AI102" s="411"/>
      <c r="AJ102" s="514"/>
      <c r="AK102" s="410"/>
      <c r="AL102" s="378"/>
      <c r="AM102" s="379"/>
      <c r="AN102" s="413"/>
      <c r="AO102" s="341"/>
      <c r="AP102" s="337"/>
      <c r="AQ102" s="337"/>
    </row>
    <row r="103" spans="4:43" ht="23.25" x14ac:dyDescent="0.35">
      <c r="D103" s="356"/>
      <c r="E103" s="354"/>
      <c r="F103" s="357"/>
      <c r="G103" s="358"/>
      <c r="H103" s="356"/>
      <c r="I103" s="356"/>
      <c r="J103" s="354"/>
      <c r="K103" s="355"/>
      <c r="L103" s="358"/>
      <c r="M103" s="356"/>
      <c r="N103" s="343"/>
      <c r="O103" s="447"/>
      <c r="P103" s="345"/>
      <c r="Q103" s="336"/>
      <c r="R103" s="359"/>
      <c r="S103" s="873">
        <f>S97+1</f>
        <v>231</v>
      </c>
      <c r="T103" s="381">
        <v>28</v>
      </c>
      <c r="U103" s="935" t="str">
        <f>IF(H29=3,F26,F29)</f>
        <v>Kian Meadon</v>
      </c>
      <c r="V103" s="383"/>
      <c r="W103" s="384"/>
      <c r="X103" s="945">
        <f>X91+1</f>
        <v>246</v>
      </c>
      <c r="Y103" s="414">
        <v>30</v>
      </c>
      <c r="Z103" s="511" t="str">
        <f>IF(W100=3,U97,U100)</f>
        <v>Johann Wentzel</v>
      </c>
      <c r="AA103" s="415"/>
      <c r="AB103" s="416"/>
      <c r="AC103" s="945" t="s">
        <v>164</v>
      </c>
      <c r="AD103" s="414">
        <v>30</v>
      </c>
      <c r="AE103" s="511" t="str">
        <f>+Z103</f>
        <v>Johann Wentzel</v>
      </c>
      <c r="AF103" s="415"/>
      <c r="AG103" s="416"/>
      <c r="AH103" s="940" t="s">
        <v>164</v>
      </c>
      <c r="AI103" s="414">
        <v>31</v>
      </c>
      <c r="AJ103" s="943" t="str">
        <f>+Z106</f>
        <v>Bye</v>
      </c>
      <c r="AK103" s="415"/>
      <c r="AL103" s="416"/>
      <c r="AM103" s="379"/>
      <c r="AN103" s="413">
        <v>31</v>
      </c>
      <c r="AO103" s="342"/>
      <c r="AP103" s="337"/>
      <c r="AQ103" s="337"/>
    </row>
    <row r="104" spans="4:43" ht="24" thickBot="1" x14ac:dyDescent="0.4">
      <c r="D104" s="356"/>
      <c r="E104" s="354"/>
      <c r="F104" s="357"/>
      <c r="G104" s="358"/>
      <c r="H104" s="356"/>
      <c r="I104" s="356"/>
      <c r="J104" s="354"/>
      <c r="K104" s="355"/>
      <c r="L104" s="358"/>
      <c r="M104" s="356"/>
      <c r="N104" s="343"/>
      <c r="O104" s="447"/>
      <c r="P104" s="345"/>
      <c r="Q104" s="336"/>
      <c r="R104" s="359"/>
      <c r="S104" s="874" t="s">
        <v>461</v>
      </c>
      <c r="T104" s="390"/>
      <c r="U104" s="1010" t="s">
        <v>519</v>
      </c>
      <c r="V104" s="383"/>
      <c r="W104" s="392"/>
      <c r="X104" s="946" t="s">
        <v>461</v>
      </c>
      <c r="Y104" s="414"/>
      <c r="Z104" s="511"/>
      <c r="AA104" s="418"/>
      <c r="AB104" s="395"/>
      <c r="AC104" s="946" t="s">
        <v>461</v>
      </c>
      <c r="AD104" s="414"/>
      <c r="AE104" s="511"/>
      <c r="AF104" s="418"/>
      <c r="AG104" s="395"/>
      <c r="AH104" s="941" t="s">
        <v>461</v>
      </c>
      <c r="AI104" s="414"/>
      <c r="AJ104" s="511"/>
      <c r="AK104" s="418"/>
      <c r="AL104" s="395"/>
      <c r="AM104" s="379"/>
      <c r="AN104" s="419"/>
      <c r="AO104" s="919"/>
      <c r="AP104" s="337"/>
      <c r="AQ104" s="337"/>
    </row>
    <row r="105" spans="4:43" ht="23.25" x14ac:dyDescent="0.35">
      <c r="D105" s="356"/>
      <c r="E105" s="354"/>
      <c r="F105" s="357"/>
      <c r="G105" s="358"/>
      <c r="H105" s="356"/>
      <c r="I105" s="356"/>
      <c r="J105" s="354"/>
      <c r="K105" s="355"/>
      <c r="L105" s="358"/>
      <c r="M105" s="356"/>
      <c r="N105" s="343"/>
      <c r="O105" s="447"/>
      <c r="P105" s="345"/>
      <c r="Q105" s="336"/>
      <c r="R105" s="359"/>
      <c r="S105" s="873">
        <v>5</v>
      </c>
      <c r="T105" s="397"/>
      <c r="U105" s="431"/>
      <c r="V105" s="383"/>
      <c r="W105" s="392"/>
      <c r="X105" s="945"/>
      <c r="Y105" s="414"/>
      <c r="Z105" s="512"/>
      <c r="AA105" s="418"/>
      <c r="AB105" s="395"/>
      <c r="AC105" s="945"/>
      <c r="AD105" s="414"/>
      <c r="AE105" s="512"/>
      <c r="AF105" s="418"/>
      <c r="AG105" s="395"/>
      <c r="AH105" s="940"/>
      <c r="AI105" s="414"/>
      <c r="AJ105" s="420"/>
      <c r="AK105" s="418"/>
      <c r="AL105" s="395"/>
      <c r="AM105" s="379"/>
      <c r="AN105" s="413"/>
      <c r="AO105" s="341"/>
      <c r="AP105" s="337"/>
      <c r="AQ105" s="337"/>
    </row>
    <row r="106" spans="4:43" ht="23.25" x14ac:dyDescent="0.35">
      <c r="D106" s="356"/>
      <c r="E106" s="354"/>
      <c r="F106" s="357"/>
      <c r="G106" s="358"/>
      <c r="H106" s="356"/>
      <c r="I106" s="356"/>
      <c r="J106" s="354"/>
      <c r="K106" s="355"/>
      <c r="L106" s="358"/>
      <c r="M106" s="356"/>
      <c r="N106" s="343"/>
      <c r="O106" s="447"/>
      <c r="P106" s="345"/>
      <c r="Q106" s="336"/>
      <c r="R106" s="359"/>
      <c r="S106" s="874" t="s">
        <v>463</v>
      </c>
      <c r="T106" s="381">
        <v>29</v>
      </c>
      <c r="U106" s="431" t="str">
        <f>IF(H36=3,F33,F36)</f>
        <v>Jeandre Barnard</v>
      </c>
      <c r="V106" s="383"/>
      <c r="W106" s="384"/>
      <c r="X106" s="946" t="s">
        <v>462</v>
      </c>
      <c r="Y106" s="414">
        <v>31</v>
      </c>
      <c r="Z106" s="943" t="str">
        <f>IF(W94=3,U91,U94)</f>
        <v>Bye</v>
      </c>
      <c r="AA106" s="418"/>
      <c r="AB106" s="416"/>
      <c r="AC106" s="946" t="s">
        <v>462</v>
      </c>
      <c r="AD106" s="414">
        <v>32</v>
      </c>
      <c r="AE106" s="909" t="str">
        <f>Z100</f>
        <v>Bye</v>
      </c>
      <c r="AF106" s="418"/>
      <c r="AG106" s="416"/>
      <c r="AH106" s="941" t="s">
        <v>464</v>
      </c>
      <c r="AI106" s="414">
        <v>32</v>
      </c>
      <c r="AJ106" s="909" t="str">
        <f>+Z100</f>
        <v>Bye</v>
      </c>
      <c r="AK106" s="418"/>
      <c r="AL106" s="416"/>
      <c r="AM106" s="379"/>
      <c r="AN106" s="413">
        <v>32</v>
      </c>
      <c r="AO106" s="342" t="s">
        <v>164</v>
      </c>
      <c r="AP106" s="337"/>
      <c r="AQ106" s="337"/>
    </row>
    <row r="107" spans="4:43" ht="24" thickBot="1" x14ac:dyDescent="0.4">
      <c r="D107" s="356"/>
      <c r="E107" s="354"/>
      <c r="F107" s="357"/>
      <c r="G107" s="358"/>
      <c r="H107" s="356"/>
      <c r="I107" s="356"/>
      <c r="J107" s="354"/>
      <c r="K107" s="355"/>
      <c r="L107" s="358"/>
      <c r="M107" s="356"/>
      <c r="N107" s="343"/>
      <c r="O107" s="447"/>
      <c r="P107" s="345"/>
      <c r="Q107" s="336"/>
      <c r="R107" s="359"/>
      <c r="S107" s="875" t="s">
        <v>17</v>
      </c>
      <c r="T107" s="403"/>
      <c r="U107" s="405"/>
      <c r="V107" s="401"/>
      <c r="W107" s="402"/>
      <c r="X107" s="947"/>
      <c r="Y107" s="421"/>
      <c r="Z107" s="419"/>
      <c r="AA107" s="422"/>
      <c r="AB107" s="408"/>
      <c r="AC107" s="947"/>
      <c r="AD107" s="421"/>
      <c r="AE107" s="419"/>
      <c r="AF107" s="422"/>
      <c r="AG107" s="408"/>
      <c r="AH107" s="942"/>
      <c r="AI107" s="421"/>
      <c r="AJ107" s="419"/>
      <c r="AK107" s="422"/>
      <c r="AL107" s="408"/>
      <c r="AM107" s="379"/>
      <c r="AN107" s="419"/>
      <c r="AO107" s="919"/>
      <c r="AP107" s="337"/>
      <c r="AQ107" s="337"/>
    </row>
    <row r="108" spans="4:43" ht="23.25" x14ac:dyDescent="0.35">
      <c r="D108" s="356"/>
      <c r="E108" s="354"/>
      <c r="F108" s="357"/>
      <c r="G108" s="358"/>
      <c r="H108" s="356"/>
      <c r="I108" s="356"/>
      <c r="J108" s="354"/>
      <c r="K108" s="355"/>
      <c r="L108" s="358"/>
      <c r="M108" s="356"/>
      <c r="N108" s="343"/>
      <c r="O108" s="337"/>
      <c r="P108" s="345"/>
      <c r="Q108" s="336"/>
      <c r="R108" s="359"/>
      <c r="S108" s="359"/>
      <c r="T108" s="337"/>
      <c r="U108" s="423"/>
      <c r="V108" s="336"/>
      <c r="W108" s="343"/>
      <c r="X108" s="359"/>
      <c r="Y108" s="337"/>
      <c r="Z108" s="337"/>
      <c r="AA108" s="336"/>
      <c r="AB108" s="360"/>
      <c r="AC108" s="360"/>
      <c r="AD108" s="356"/>
      <c r="AE108" s="356"/>
      <c r="AF108" s="354"/>
      <c r="AG108" s="360"/>
      <c r="AH108" s="358"/>
      <c r="AI108" s="356"/>
      <c r="AJ108" s="356"/>
      <c r="AK108" s="354"/>
      <c r="AL108" s="360"/>
      <c r="AM108" s="361"/>
      <c r="AN108" s="354"/>
      <c r="AO108" s="354"/>
      <c r="AP108" s="354"/>
      <c r="AQ108" s="354"/>
    </row>
    <row r="109" spans="4:43" x14ac:dyDescent="0.25">
      <c r="N109" s="320"/>
      <c r="O109" s="362"/>
      <c r="P109" s="327"/>
      <c r="Q109" s="326"/>
      <c r="R109" s="363"/>
      <c r="S109" s="363"/>
      <c r="T109" s="362"/>
      <c r="U109" s="368"/>
      <c r="V109" s="326"/>
      <c r="W109" s="320"/>
      <c r="X109" s="363"/>
      <c r="Y109" s="362"/>
      <c r="Z109" s="362"/>
      <c r="AA109" s="364"/>
    </row>
    <row r="110" spans="4:43" x14ac:dyDescent="0.25">
      <c r="N110" s="320"/>
      <c r="O110" s="362"/>
      <c r="P110" s="327"/>
      <c r="Q110" s="326"/>
      <c r="R110" s="363"/>
      <c r="S110" s="363"/>
      <c r="T110" s="362"/>
      <c r="U110" s="368"/>
      <c r="V110" s="326"/>
      <c r="W110" s="320"/>
      <c r="X110" s="363"/>
      <c r="Y110" s="362"/>
      <c r="Z110" s="362"/>
      <c r="AA110" s="364"/>
    </row>
    <row r="111" spans="4:43" x14ac:dyDescent="0.25">
      <c r="N111" s="320"/>
      <c r="O111" s="362"/>
      <c r="P111" s="327"/>
      <c r="Q111" s="326"/>
      <c r="R111" s="363"/>
      <c r="S111" s="363"/>
      <c r="T111" s="362"/>
      <c r="U111" s="368"/>
      <c r="V111" s="326"/>
      <c r="W111" s="320"/>
      <c r="X111" s="363"/>
      <c r="Y111" s="362"/>
      <c r="Z111" s="362"/>
      <c r="AA111" s="364"/>
    </row>
    <row r="112" spans="4:43" x14ac:dyDescent="0.25">
      <c r="N112" s="320"/>
      <c r="O112" s="362"/>
      <c r="P112" s="327"/>
      <c r="Q112" s="326"/>
      <c r="R112" s="363"/>
      <c r="S112" s="363"/>
      <c r="T112" s="362"/>
      <c r="U112" s="368"/>
      <c r="V112" s="326"/>
      <c r="W112" s="320"/>
      <c r="X112" s="363"/>
      <c r="Y112" s="324"/>
      <c r="Z112" s="324"/>
      <c r="AA112" s="364"/>
    </row>
    <row r="113" spans="14:23" x14ac:dyDescent="0.25">
      <c r="N113" s="320"/>
      <c r="O113" s="362"/>
      <c r="P113" s="327"/>
      <c r="Q113" s="326"/>
      <c r="R113" s="363"/>
      <c r="S113" s="363"/>
      <c r="T113" s="362"/>
      <c r="U113" s="368"/>
      <c r="V113" s="326"/>
      <c r="W113" s="320"/>
    </row>
    <row r="114" spans="14:23" x14ac:dyDescent="0.25">
      <c r="N114" s="320"/>
      <c r="O114" s="362"/>
      <c r="P114" s="327"/>
      <c r="Q114" s="326"/>
      <c r="R114" s="363"/>
      <c r="S114" s="363"/>
      <c r="T114" s="362"/>
      <c r="U114" s="368"/>
      <c r="V114" s="326"/>
      <c r="W114" s="320"/>
    </row>
    <row r="115" spans="14:23" x14ac:dyDescent="0.25">
      <c r="N115" s="320"/>
      <c r="O115" s="362"/>
      <c r="P115" s="327"/>
      <c r="Q115" s="326"/>
      <c r="R115" s="363"/>
      <c r="S115" s="363"/>
      <c r="T115" s="362"/>
      <c r="U115" s="368"/>
      <c r="V115" s="326"/>
      <c r="W115" s="320"/>
    </row>
    <row r="116" spans="14:23" x14ac:dyDescent="0.25">
      <c r="N116" s="320"/>
      <c r="O116" s="362"/>
      <c r="P116" s="327"/>
      <c r="Q116" s="326"/>
      <c r="R116" s="363"/>
      <c r="S116" s="363"/>
      <c r="T116" s="362"/>
      <c r="U116" s="368"/>
      <c r="V116" s="326"/>
      <c r="W116" s="320"/>
    </row>
    <row r="117" spans="14:23" x14ac:dyDescent="0.25">
      <c r="N117" s="320"/>
      <c r="O117" s="362"/>
      <c r="P117" s="327"/>
      <c r="Q117" s="326"/>
      <c r="R117" s="363"/>
      <c r="S117" s="363"/>
      <c r="T117" s="362"/>
      <c r="U117" s="368"/>
      <c r="V117" s="326"/>
      <c r="W117" s="320"/>
    </row>
    <row r="118" spans="14:23" x14ac:dyDescent="0.25">
      <c r="N118" s="320"/>
      <c r="O118" s="362"/>
      <c r="P118" s="327"/>
      <c r="Q118" s="326"/>
      <c r="R118" s="363"/>
      <c r="S118" s="363"/>
      <c r="T118" s="362"/>
      <c r="U118" s="368"/>
      <c r="V118" s="326"/>
      <c r="W118" s="320"/>
    </row>
    <row r="119" spans="14:23" x14ac:dyDescent="0.25">
      <c r="N119" s="320"/>
      <c r="O119" s="362"/>
      <c r="P119" s="327"/>
      <c r="Q119" s="326"/>
      <c r="R119" s="363"/>
      <c r="S119" s="363"/>
      <c r="T119" s="362"/>
      <c r="U119" s="368"/>
      <c r="V119" s="326"/>
      <c r="W119" s="320"/>
    </row>
    <row r="120" spans="14:23" x14ac:dyDescent="0.25">
      <c r="N120" s="320"/>
      <c r="O120" s="362"/>
      <c r="P120" s="327"/>
      <c r="Q120" s="326"/>
      <c r="R120" s="363"/>
      <c r="S120" s="363"/>
      <c r="T120" s="362"/>
      <c r="U120" s="368"/>
      <c r="V120" s="326"/>
      <c r="W120" s="320"/>
    </row>
    <row r="121" spans="14:23" x14ac:dyDescent="0.25">
      <c r="N121" s="320"/>
      <c r="O121" s="362"/>
      <c r="P121" s="327"/>
      <c r="Q121" s="326"/>
      <c r="R121" s="363"/>
      <c r="S121" s="363"/>
      <c r="T121" s="362"/>
      <c r="U121" s="368"/>
      <c r="V121" s="326"/>
      <c r="W121" s="320"/>
    </row>
    <row r="122" spans="14:23" x14ac:dyDescent="0.25">
      <c r="N122" s="320"/>
      <c r="O122" s="362"/>
      <c r="P122" s="327"/>
      <c r="Q122" s="326"/>
      <c r="R122" s="363"/>
      <c r="S122" s="363"/>
      <c r="T122" s="362"/>
      <c r="U122" s="368"/>
      <c r="V122" s="326"/>
      <c r="W122" s="320"/>
    </row>
    <row r="123" spans="14:23" x14ac:dyDescent="0.25">
      <c r="N123" s="320"/>
      <c r="O123" s="362"/>
      <c r="P123" s="327"/>
      <c r="Q123" s="326"/>
      <c r="R123" s="363"/>
      <c r="S123" s="363"/>
      <c r="T123" s="362"/>
      <c r="U123" s="368"/>
      <c r="V123" s="326"/>
      <c r="W123" s="320"/>
    </row>
    <row r="124" spans="14:23" x14ac:dyDescent="0.25">
      <c r="N124" s="320"/>
      <c r="O124" s="362"/>
      <c r="P124" s="327"/>
      <c r="Q124" s="326"/>
      <c r="R124" s="320"/>
      <c r="S124" s="363"/>
      <c r="T124" s="362"/>
      <c r="U124" s="368"/>
      <c r="V124" s="326"/>
      <c r="W124" s="320"/>
    </row>
    <row r="125" spans="14:23" x14ac:dyDescent="0.25">
      <c r="N125" s="320"/>
      <c r="O125" s="362"/>
      <c r="P125" s="327"/>
      <c r="Q125" s="326"/>
      <c r="R125" s="320"/>
      <c r="S125" s="363"/>
      <c r="T125" s="362"/>
      <c r="U125" s="368"/>
      <c r="V125" s="326"/>
      <c r="W125" s="320"/>
    </row>
    <row r="126" spans="14:23" x14ac:dyDescent="0.25">
      <c r="N126" s="320"/>
      <c r="O126" s="362"/>
      <c r="P126" s="327"/>
      <c r="Q126" s="326"/>
      <c r="R126" s="320"/>
      <c r="S126" s="363"/>
      <c r="T126" s="362"/>
      <c r="U126" s="368"/>
      <c r="V126" s="326"/>
      <c r="W126" s="320"/>
    </row>
    <row r="127" spans="14:23" x14ac:dyDescent="0.25">
      <c r="N127" s="320"/>
      <c r="O127" s="324"/>
      <c r="P127" s="327"/>
      <c r="Q127" s="326"/>
      <c r="R127" s="320"/>
      <c r="S127" s="363"/>
      <c r="T127" s="324"/>
      <c r="U127" s="368"/>
      <c r="V127" s="326"/>
      <c r="W127" s="320"/>
    </row>
  </sheetData>
  <sheetProtection password="CE28" sheet="1" objects="1" scenarios="1"/>
  <mergeCells count="16">
    <mergeCell ref="A1:AL1"/>
    <mergeCell ref="A4:AL4"/>
    <mergeCell ref="N64:N65"/>
    <mergeCell ref="A3:AL3"/>
    <mergeCell ref="A2:AL2"/>
    <mergeCell ref="N66:N67"/>
    <mergeCell ref="N58:N59"/>
    <mergeCell ref="N60:N61"/>
    <mergeCell ref="N62:N63"/>
    <mergeCell ref="N81:N82"/>
    <mergeCell ref="N77:N78"/>
    <mergeCell ref="N79:N80"/>
    <mergeCell ref="N68:N69"/>
    <mergeCell ref="N75:N76"/>
    <mergeCell ref="N71:N72"/>
    <mergeCell ref="N73:N7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72"/>
  <sheetViews>
    <sheetView zoomScale="60" zoomScaleNormal="60" zoomScaleSheetLayoutView="70" workbookViewId="0">
      <selection activeCell="B6" sqref="B6"/>
    </sheetView>
  </sheetViews>
  <sheetFormatPr defaultColWidth="16" defaultRowHeight="25.5" x14ac:dyDescent="0.35"/>
  <cols>
    <col min="1" max="1" width="4.42578125" style="747" bestFit="1" customWidth="1"/>
    <col min="2" max="2" width="30.7109375" style="1" customWidth="1"/>
    <col min="3" max="3" width="3" style="2" customWidth="1"/>
    <col min="4" max="4" width="8.7109375" style="198" customWidth="1"/>
    <col min="5" max="5" width="5.7109375" customWidth="1"/>
    <col min="6" max="6" width="30.7109375" style="22" customWidth="1"/>
    <col min="7" max="7" width="5.7109375" style="844" customWidth="1"/>
    <col min="8" max="8" width="3.7109375" style="2" customWidth="1"/>
    <col min="9" max="9" width="8.7109375" style="687" customWidth="1"/>
    <col min="10" max="10" width="5.7109375" customWidth="1"/>
    <col min="11" max="11" width="30.7109375" style="85" customWidth="1"/>
    <col min="12" max="12" width="5.7109375" style="846" customWidth="1"/>
    <col min="13" max="13" width="3.7109375" style="2" customWidth="1"/>
    <col min="14" max="14" width="8.7109375" style="198" customWidth="1"/>
    <col min="15" max="15" width="5.7109375" style="3" customWidth="1"/>
    <col min="16" max="16" width="30.7109375" style="19" customWidth="1"/>
    <col min="17" max="17" width="5.7109375" style="846" customWidth="1"/>
    <col min="18" max="18" width="3.7109375" style="69" customWidth="1"/>
    <col min="19" max="19" width="8.7109375" style="198" customWidth="1"/>
    <col min="20" max="20" width="5.7109375" style="3" customWidth="1"/>
    <col min="21" max="21" width="30.7109375" style="19" customWidth="1"/>
    <col min="22" max="22" width="5.7109375" style="846" customWidth="1"/>
    <col min="23" max="23" width="3.7109375" style="69" customWidth="1"/>
    <col min="24" max="24" width="8.7109375" style="89" customWidth="1"/>
    <col min="25" max="25" width="5.7109375" style="72" customWidth="1"/>
    <col min="26" max="26" width="30.7109375" style="16" customWidth="1"/>
    <col min="27" max="27" width="5.7109375" style="84" customWidth="1"/>
    <col min="28" max="28" width="5.7109375" style="761" customWidth="1"/>
    <col min="29" max="29" width="5.7109375" customWidth="1"/>
    <col min="30" max="30" width="30.7109375" style="83" customWidth="1"/>
  </cols>
  <sheetData>
    <row r="1" spans="1:43" s="16" customFormat="1" ht="24.95" customHeight="1" x14ac:dyDescent="0.6">
      <c r="A1" s="1055" t="s">
        <v>165</v>
      </c>
      <c r="B1" s="1055"/>
      <c r="C1" s="1055"/>
      <c r="D1" s="1055"/>
      <c r="E1" s="1055"/>
      <c r="F1" s="1055"/>
      <c r="G1" s="1055"/>
      <c r="H1" s="1055"/>
      <c r="I1" s="1055"/>
      <c r="J1" s="1055"/>
      <c r="K1" s="1055"/>
      <c r="L1" s="1055"/>
      <c r="M1" s="1055"/>
      <c r="N1" s="1055"/>
      <c r="O1" s="1055"/>
      <c r="P1" s="1055"/>
      <c r="Q1" s="1056"/>
      <c r="R1" s="1056"/>
      <c r="S1" s="1056"/>
      <c r="T1" s="1056"/>
      <c r="U1" s="1056"/>
      <c r="V1" s="1056"/>
      <c r="W1" s="1056"/>
      <c r="X1" s="1056"/>
      <c r="Y1" s="1056"/>
      <c r="Z1" s="1056"/>
      <c r="AA1" s="1056"/>
      <c r="AB1" s="1056"/>
      <c r="AC1" s="1056"/>
      <c r="AD1" s="1056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</row>
    <row r="2" spans="1:43" s="16" customFormat="1" ht="24.95" customHeight="1" x14ac:dyDescent="0.6">
      <c r="A2" s="1055" t="s">
        <v>499</v>
      </c>
      <c r="B2" s="1055"/>
      <c r="C2" s="1055"/>
      <c r="D2" s="1055"/>
      <c r="E2" s="1055"/>
      <c r="F2" s="1055"/>
      <c r="G2" s="1055"/>
      <c r="H2" s="1055"/>
      <c r="I2" s="1055"/>
      <c r="J2" s="1055"/>
      <c r="K2" s="1055"/>
      <c r="L2" s="1055"/>
      <c r="M2" s="1055"/>
      <c r="N2" s="1055"/>
      <c r="O2" s="1055"/>
      <c r="P2" s="1055"/>
      <c r="Q2" s="1055"/>
      <c r="R2" s="1055"/>
      <c r="S2" s="1055"/>
      <c r="T2" s="1055"/>
      <c r="U2" s="1055"/>
      <c r="V2" s="1056"/>
      <c r="W2" s="1056"/>
      <c r="X2" s="1056"/>
      <c r="Y2" s="1056"/>
      <c r="Z2" s="1056"/>
      <c r="AA2" s="1056"/>
      <c r="AB2" s="1056"/>
      <c r="AC2" s="1056"/>
      <c r="AD2" s="1056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</row>
    <row r="3" spans="1:43" s="16" customFormat="1" ht="24.95" customHeight="1" x14ac:dyDescent="0.2">
      <c r="A3" s="1060" t="s">
        <v>492</v>
      </c>
      <c r="B3" s="1060"/>
      <c r="C3" s="1060"/>
      <c r="D3" s="1060"/>
      <c r="E3" s="1060"/>
      <c r="F3" s="1060"/>
      <c r="G3" s="1060"/>
      <c r="H3" s="1060"/>
      <c r="I3" s="1060"/>
      <c r="J3" s="1060"/>
      <c r="K3" s="1060"/>
      <c r="L3" s="1060"/>
      <c r="M3" s="1060"/>
      <c r="N3" s="1060"/>
      <c r="O3" s="1060"/>
      <c r="P3" s="1060"/>
      <c r="Q3" s="1060"/>
      <c r="R3" s="1060"/>
      <c r="S3" s="1060"/>
      <c r="T3" s="1060"/>
      <c r="U3" s="1060"/>
      <c r="V3" s="1060"/>
      <c r="W3" s="1060"/>
      <c r="X3" s="1060"/>
      <c r="Y3" s="1060"/>
      <c r="Z3" s="1060"/>
      <c r="AA3" s="1060"/>
      <c r="AB3" s="1060"/>
      <c r="AC3" s="1060"/>
      <c r="AD3" s="1060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</row>
    <row r="4" spans="1:43" s="16" customFormat="1" ht="24.95" customHeight="1" thickBot="1" x14ac:dyDescent="0.4">
      <c r="A4" s="686"/>
      <c r="B4" s="686"/>
      <c r="C4" s="686"/>
      <c r="D4" s="541"/>
      <c r="E4" s="686"/>
      <c r="F4" s="686"/>
      <c r="G4" s="764"/>
      <c r="H4" s="764"/>
      <c r="I4" s="837"/>
      <c r="J4" s="764"/>
      <c r="K4" s="764"/>
      <c r="L4" s="764"/>
      <c r="M4" s="764"/>
      <c r="N4" s="764"/>
      <c r="O4" s="764"/>
      <c r="P4" s="764"/>
      <c r="Q4" s="764"/>
      <c r="R4" s="764"/>
      <c r="S4" s="764"/>
      <c r="T4" s="764"/>
      <c r="U4" s="764"/>
      <c r="V4" s="756"/>
      <c r="W4" s="542"/>
      <c r="X4" s="542"/>
      <c r="Y4" s="542"/>
      <c r="Z4" s="542"/>
      <c r="AA4" s="542"/>
      <c r="AB4" s="756"/>
      <c r="AC4" s="542"/>
      <c r="AD4" s="542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</row>
    <row r="5" spans="1:43" s="193" customFormat="1" ht="24.95" customHeight="1" thickBot="1" x14ac:dyDescent="0.45">
      <c r="A5" s="748"/>
      <c r="C5" s="194"/>
      <c r="D5" s="198"/>
      <c r="F5" s="87"/>
      <c r="G5" s="755"/>
      <c r="H5" s="197"/>
      <c r="I5" s="687"/>
      <c r="K5" s="88"/>
      <c r="L5" s="754"/>
      <c r="M5" s="197"/>
      <c r="N5" s="1057" t="s">
        <v>494</v>
      </c>
      <c r="O5" s="1058"/>
      <c r="P5" s="1058"/>
      <c r="Q5" s="1058"/>
      <c r="R5" s="1058"/>
      <c r="S5" s="1058"/>
      <c r="T5" s="1058"/>
      <c r="U5" s="1058"/>
      <c r="V5" s="1058"/>
      <c r="W5" s="1058"/>
      <c r="X5" s="1058"/>
      <c r="Y5" s="1058"/>
      <c r="Z5" s="1058"/>
      <c r="AA5" s="1059"/>
      <c r="AB5" s="754"/>
      <c r="AC5" s="89"/>
      <c r="AD5" s="199"/>
    </row>
    <row r="6" spans="1:43" s="696" customFormat="1" ht="24.95" customHeight="1" x14ac:dyDescent="0.25">
      <c r="A6" s="749">
        <v>1</v>
      </c>
      <c r="B6" s="827" t="str">
        <f>'BOYS ENTRIES'!C87&amp;" "&amp;'BOYS ENTRIES'!B87</f>
        <v>Heinrich Groenewald</v>
      </c>
      <c r="C6" s="688"/>
      <c r="D6" s="833" t="s">
        <v>460</v>
      </c>
      <c r="E6" s="740"/>
      <c r="F6" s="743"/>
      <c r="G6" s="839"/>
      <c r="H6" s="688"/>
      <c r="I6" s="833" t="s">
        <v>460</v>
      </c>
      <c r="J6" s="740"/>
      <c r="K6" s="689"/>
      <c r="L6" s="839"/>
      <c r="M6" s="688"/>
      <c r="N6" s="969" t="s">
        <v>460</v>
      </c>
      <c r="O6" s="700"/>
      <c r="P6" s="701"/>
      <c r="Q6" s="847"/>
      <c r="R6" s="693"/>
      <c r="S6" s="969" t="s">
        <v>460</v>
      </c>
      <c r="T6" s="700"/>
      <c r="U6" s="701"/>
      <c r="V6" s="847"/>
      <c r="W6" s="693"/>
      <c r="X6" s="885" t="s">
        <v>460</v>
      </c>
      <c r="Y6" s="700"/>
      <c r="Z6" s="701"/>
      <c r="AA6" s="702"/>
      <c r="AB6" s="757"/>
      <c r="AC6" s="783" t="s">
        <v>7</v>
      </c>
      <c r="AD6" s="695"/>
    </row>
    <row r="7" spans="1:43" s="696" customFormat="1" ht="24.95" customHeight="1" x14ac:dyDescent="0.25">
      <c r="A7" s="750">
        <v>2</v>
      </c>
      <c r="B7" s="828" t="str">
        <f>'BOYS ENTRIES'!C88&amp;" "&amp;'BOYS ENTRIES'!B88</f>
        <v>Henco Hefer</v>
      </c>
      <c r="C7" s="688"/>
      <c r="D7" s="834"/>
      <c r="E7" s="703"/>
      <c r="F7" s="744"/>
      <c r="G7" s="840"/>
      <c r="H7" s="688"/>
      <c r="I7" s="834">
        <f>D50+1</f>
        <v>284</v>
      </c>
      <c r="J7" s="703"/>
      <c r="K7" s="698"/>
      <c r="L7" s="840"/>
      <c r="M7" s="688"/>
      <c r="N7" s="966">
        <f>I50+1</f>
        <v>291</v>
      </c>
      <c r="O7" s="700"/>
      <c r="P7" s="701"/>
      <c r="Q7" s="847"/>
      <c r="R7" s="693"/>
      <c r="S7" s="966">
        <f>N50+1</f>
        <v>298</v>
      </c>
      <c r="T7" s="700"/>
      <c r="U7" s="701"/>
      <c r="V7" s="847"/>
      <c r="W7" s="693"/>
      <c r="X7" s="830">
        <f>S44+1</f>
        <v>305</v>
      </c>
      <c r="Y7" s="700"/>
      <c r="Z7" s="701"/>
      <c r="AA7" s="702"/>
      <c r="AB7" s="758"/>
      <c r="AC7" s="703"/>
      <c r="AD7" s="695"/>
    </row>
    <row r="8" spans="1:43" s="696" customFormat="1" ht="24.95" customHeight="1" thickBot="1" x14ac:dyDescent="0.3">
      <c r="A8" s="750">
        <v>3</v>
      </c>
      <c r="B8" s="828" t="str">
        <f>'BOYS ENTRIES'!C89&amp;" "&amp;'BOYS ENTRIES'!B89</f>
        <v>Marno Lindeque</v>
      </c>
      <c r="C8" s="688"/>
      <c r="D8" s="835" t="s">
        <v>461</v>
      </c>
      <c r="E8" s="709">
        <v>1</v>
      </c>
      <c r="F8" s="744" t="str">
        <f>+B6</f>
        <v>Heinrich Groenewald</v>
      </c>
      <c r="G8" s="841">
        <v>3</v>
      </c>
      <c r="H8" s="688"/>
      <c r="I8" s="835" t="s">
        <v>461</v>
      </c>
      <c r="J8" s="709">
        <v>1</v>
      </c>
      <c r="K8" s="694" t="str">
        <f>IF(G11=3,F11,F8)</f>
        <v>Heinrich Groenewald</v>
      </c>
      <c r="L8" s="841"/>
      <c r="M8" s="688"/>
      <c r="N8" s="967" t="s">
        <v>461</v>
      </c>
      <c r="O8" s="704">
        <v>1</v>
      </c>
      <c r="P8" s="705" t="str">
        <f>IF(L11=3,K11,K8)</f>
        <v>Heinrich Groenewald</v>
      </c>
      <c r="Q8" s="848"/>
      <c r="R8" s="693"/>
      <c r="S8" s="967" t="s">
        <v>461</v>
      </c>
      <c r="T8" s="704">
        <v>1</v>
      </c>
      <c r="U8" s="705" t="str">
        <f>+P8</f>
        <v>Heinrich Groenewald</v>
      </c>
      <c r="V8" s="848"/>
      <c r="W8" s="693"/>
      <c r="X8" s="831" t="s">
        <v>461</v>
      </c>
      <c r="Y8" s="704">
        <v>1</v>
      </c>
      <c r="Z8" s="705" t="str">
        <f>+P8</f>
        <v>Heinrich Groenewald</v>
      </c>
      <c r="AA8" s="739"/>
      <c r="AB8" s="757">
        <f>+AA8+V8+Q8</f>
        <v>0</v>
      </c>
      <c r="AC8" s="707">
        <v>1</v>
      </c>
      <c r="AD8" s="708" t="str">
        <f>+Z17</f>
        <v>Chris Minnaar</v>
      </c>
    </row>
    <row r="9" spans="1:43" s="696" customFormat="1" ht="24.95" customHeight="1" x14ac:dyDescent="0.25">
      <c r="A9" s="750">
        <v>4</v>
      </c>
      <c r="B9" s="828" t="str">
        <f>'BOYS ENTRIES'!C90&amp;" "&amp;'BOYS ENTRIES'!B90</f>
        <v>Chris Minnaar</v>
      </c>
      <c r="C9" s="688"/>
      <c r="D9" s="834"/>
      <c r="E9" s="709"/>
      <c r="F9" s="744"/>
      <c r="G9" s="840"/>
      <c r="H9" s="688"/>
      <c r="I9" s="834">
        <v>2</v>
      </c>
      <c r="J9" s="709"/>
      <c r="K9" s="698"/>
      <c r="L9" s="840"/>
      <c r="M9" s="688"/>
      <c r="N9" s="966">
        <v>1</v>
      </c>
      <c r="O9" s="704"/>
      <c r="P9" s="705"/>
      <c r="Q9" s="847"/>
      <c r="R9" s="693"/>
      <c r="S9" s="966">
        <v>1</v>
      </c>
      <c r="T9" s="704"/>
      <c r="U9" s="705"/>
      <c r="V9" s="847"/>
      <c r="W9" s="693"/>
      <c r="X9" s="830">
        <v>1</v>
      </c>
      <c r="Y9" s="704"/>
      <c r="Z9" s="705"/>
      <c r="AA9" s="702"/>
      <c r="AB9" s="758"/>
      <c r="AC9" s="783" t="s">
        <v>7</v>
      </c>
      <c r="AD9" s="695"/>
    </row>
    <row r="10" spans="1:43" s="696" customFormat="1" ht="24.95" customHeight="1" x14ac:dyDescent="0.25">
      <c r="A10" s="750">
        <v>5</v>
      </c>
      <c r="B10" s="828" t="str">
        <f>'BOYS ENTRIES'!C91&amp;" "&amp;'BOYS ENTRIES'!B91</f>
        <v>Theo Pelonomi</v>
      </c>
      <c r="C10" s="688"/>
      <c r="D10" s="835" t="s">
        <v>463</v>
      </c>
      <c r="E10" s="709"/>
      <c r="F10" s="744"/>
      <c r="G10" s="840"/>
      <c r="H10" s="688"/>
      <c r="I10" s="835" t="s">
        <v>463</v>
      </c>
      <c r="J10" s="709"/>
      <c r="K10" s="698"/>
      <c r="L10" s="840"/>
      <c r="M10" s="688"/>
      <c r="N10" s="967" t="s">
        <v>462</v>
      </c>
      <c r="O10" s="704"/>
      <c r="P10" s="705"/>
      <c r="Q10" s="847"/>
      <c r="R10" s="693"/>
      <c r="S10" s="967" t="s">
        <v>462</v>
      </c>
      <c r="T10" s="704"/>
      <c r="U10" s="705"/>
      <c r="V10" s="847"/>
      <c r="W10" s="693"/>
      <c r="X10" s="831" t="s">
        <v>464</v>
      </c>
      <c r="Y10" s="704"/>
      <c r="Z10" s="705"/>
      <c r="AA10" s="702"/>
      <c r="AB10" s="758"/>
      <c r="AC10" s="709"/>
      <c r="AD10" s="695"/>
    </row>
    <row r="11" spans="1:43" s="696" customFormat="1" ht="24.95" customHeight="1" thickBot="1" x14ac:dyDescent="0.3">
      <c r="A11" s="750">
        <v>6</v>
      </c>
      <c r="B11" s="828" t="str">
        <f>'BOYS ENTRIES'!C92&amp;" "&amp;'BOYS ENTRIES'!B92</f>
        <v>Rohan Meyer</v>
      </c>
      <c r="C11" s="699"/>
      <c r="D11" s="836"/>
      <c r="E11" s="707">
        <v>16</v>
      </c>
      <c r="F11" s="745" t="str">
        <f>+B21</f>
        <v>Bye</v>
      </c>
      <c r="G11" s="841">
        <v>0</v>
      </c>
      <c r="H11" s="688"/>
      <c r="I11" s="836" t="s">
        <v>17</v>
      </c>
      <c r="J11" s="707">
        <v>8</v>
      </c>
      <c r="K11" s="710" t="str">
        <f>IF(G54=3,F54,F51)</f>
        <v>Muhammad Abraham</v>
      </c>
      <c r="L11" s="841"/>
      <c r="M11" s="711"/>
      <c r="N11" s="968" t="s">
        <v>69</v>
      </c>
      <c r="O11" s="712">
        <v>4</v>
      </c>
      <c r="P11" s="713" t="str">
        <f>IF(L29=3,K29,K26)</f>
        <v>Chris Minnaar</v>
      </c>
      <c r="Q11" s="848"/>
      <c r="R11" s="714"/>
      <c r="S11" s="968" t="s">
        <v>475</v>
      </c>
      <c r="T11" s="712">
        <v>3</v>
      </c>
      <c r="U11" s="713" t="str">
        <f>+P17</f>
        <v>Marno Lindeque</v>
      </c>
      <c r="V11" s="848"/>
      <c r="W11" s="697"/>
      <c r="X11" s="832" t="s">
        <v>484</v>
      </c>
      <c r="Y11" s="712">
        <v>2</v>
      </c>
      <c r="Z11" s="713" t="str">
        <f>+P14</f>
        <v>Henco Hefer</v>
      </c>
      <c r="AA11" s="739"/>
      <c r="AB11" s="759">
        <f>+AA11+V14+Q14</f>
        <v>0</v>
      </c>
      <c r="AC11" s="707">
        <v>2</v>
      </c>
      <c r="AD11" s="708" t="str">
        <f>+Z14</f>
        <v>Marno Lindeque</v>
      </c>
    </row>
    <row r="12" spans="1:43" s="696" customFormat="1" ht="24.95" customHeight="1" x14ac:dyDescent="0.25">
      <c r="A12" s="750">
        <v>7</v>
      </c>
      <c r="B12" s="828" t="str">
        <f>'BOYS ENTRIES'!C93&amp;" "&amp;'BOYS ENTRIES'!B93</f>
        <v>Neil vd Merwe</v>
      </c>
      <c r="C12" s="688"/>
      <c r="D12" s="833" t="s">
        <v>460</v>
      </c>
      <c r="E12" s="740"/>
      <c r="F12" s="743"/>
      <c r="G12" s="839"/>
      <c r="H12" s="688"/>
      <c r="I12" s="833" t="s">
        <v>460</v>
      </c>
      <c r="J12" s="740"/>
      <c r="K12" s="689"/>
      <c r="L12" s="839"/>
      <c r="M12" s="688"/>
      <c r="N12" s="965" t="s">
        <v>460</v>
      </c>
      <c r="O12" s="690"/>
      <c r="P12" s="715"/>
      <c r="Q12" s="849"/>
      <c r="R12" s="693"/>
      <c r="S12" s="965" t="s">
        <v>460</v>
      </c>
      <c r="T12" s="690"/>
      <c r="U12" s="715"/>
      <c r="V12" s="849"/>
      <c r="W12" s="693"/>
      <c r="X12" s="829" t="s">
        <v>460</v>
      </c>
      <c r="Y12" s="690"/>
      <c r="Z12" s="715"/>
      <c r="AA12" s="692"/>
      <c r="AB12" s="758"/>
      <c r="AC12" s="783" t="s">
        <v>7</v>
      </c>
      <c r="AD12" s="695"/>
    </row>
    <row r="13" spans="1:43" s="696" customFormat="1" ht="24.95" customHeight="1" x14ac:dyDescent="0.25">
      <c r="A13" s="750">
        <v>8</v>
      </c>
      <c r="B13" s="828" t="str">
        <f>'BOYS ENTRIES'!C94&amp;" "&amp;'BOYS ENTRIES'!B94</f>
        <v>Muhammad Abraham</v>
      </c>
      <c r="C13" s="688"/>
      <c r="D13" s="834">
        <v>277</v>
      </c>
      <c r="E13" s="703"/>
      <c r="F13" s="744"/>
      <c r="G13" s="840"/>
      <c r="H13" s="688"/>
      <c r="I13" s="834">
        <f>I7+1</f>
        <v>285</v>
      </c>
      <c r="J13" s="703"/>
      <c r="K13" s="698"/>
      <c r="L13" s="840"/>
      <c r="M13" s="688"/>
      <c r="N13" s="966">
        <f>N7+1</f>
        <v>292</v>
      </c>
      <c r="O13" s="700"/>
      <c r="P13" s="705"/>
      <c r="Q13" s="847"/>
      <c r="R13" s="693"/>
      <c r="S13" s="966">
        <f>S7+1</f>
        <v>299</v>
      </c>
      <c r="T13" s="700"/>
      <c r="U13" s="705"/>
      <c r="V13" s="847"/>
      <c r="W13" s="693"/>
      <c r="X13" s="830">
        <f>X7+1</f>
        <v>306</v>
      </c>
      <c r="Y13" s="700"/>
      <c r="Z13" s="705"/>
      <c r="AA13" s="702"/>
      <c r="AB13" s="758"/>
      <c r="AC13" s="703"/>
      <c r="AD13" s="695"/>
    </row>
    <row r="14" spans="1:43" s="696" customFormat="1" ht="24.95" customHeight="1" thickBot="1" x14ac:dyDescent="0.3">
      <c r="A14" s="750">
        <v>9</v>
      </c>
      <c r="B14" s="828" t="str">
        <f>'BOYS ENTRIES'!C95&amp;" "&amp;'BOYS ENTRIES'!B95</f>
        <v>Fabrizio de Canha</v>
      </c>
      <c r="C14" s="688"/>
      <c r="D14" s="835" t="s">
        <v>461</v>
      </c>
      <c r="E14" s="709">
        <v>2</v>
      </c>
      <c r="F14" s="744" t="str">
        <f>+B7</f>
        <v>Henco Hefer</v>
      </c>
      <c r="G14" s="841"/>
      <c r="H14" s="688"/>
      <c r="I14" s="835" t="s">
        <v>461</v>
      </c>
      <c r="J14" s="709">
        <v>2</v>
      </c>
      <c r="K14" s="698" t="str">
        <f>IF(G17=3,F17,F14)</f>
        <v>Henco Hefer</v>
      </c>
      <c r="L14" s="841"/>
      <c r="M14" s="688"/>
      <c r="N14" s="967" t="s">
        <v>461</v>
      </c>
      <c r="O14" s="704">
        <v>2</v>
      </c>
      <c r="P14" s="705" t="str">
        <f>IF(L17=3,K17,K14)</f>
        <v>Henco Hefer</v>
      </c>
      <c r="Q14" s="848"/>
      <c r="R14" s="693"/>
      <c r="S14" s="967" t="s">
        <v>461</v>
      </c>
      <c r="T14" s="704">
        <v>2</v>
      </c>
      <c r="U14" s="705" t="str">
        <f>+P14</f>
        <v>Henco Hefer</v>
      </c>
      <c r="V14" s="848"/>
      <c r="W14" s="693"/>
      <c r="X14" s="831" t="s">
        <v>461</v>
      </c>
      <c r="Y14" s="704">
        <v>3</v>
      </c>
      <c r="Z14" s="705" t="str">
        <f>+P17</f>
        <v>Marno Lindeque</v>
      </c>
      <c r="AA14" s="739"/>
      <c r="AB14" s="757">
        <f>+AA14+V11+Q17</f>
        <v>0</v>
      </c>
      <c r="AC14" s="707">
        <v>3</v>
      </c>
      <c r="AD14" s="708" t="str">
        <f>+Z8</f>
        <v>Heinrich Groenewald</v>
      </c>
    </row>
    <row r="15" spans="1:43" s="696" customFormat="1" ht="24.95" customHeight="1" x14ac:dyDescent="0.25">
      <c r="A15" s="750">
        <v>10</v>
      </c>
      <c r="B15" s="828" t="str">
        <f>'BOYS ENTRIES'!C96&amp;" "&amp;'BOYS ENTRIES'!B96</f>
        <v>Wessel Oosthuizen</v>
      </c>
      <c r="C15" s="716"/>
      <c r="D15" s="834">
        <v>1</v>
      </c>
      <c r="E15" s="709"/>
      <c r="F15" s="744"/>
      <c r="G15" s="840"/>
      <c r="H15" s="688"/>
      <c r="I15" s="834">
        <v>1</v>
      </c>
      <c r="J15" s="709"/>
      <c r="K15" s="698"/>
      <c r="L15" s="840"/>
      <c r="M15" s="688"/>
      <c r="N15" s="966">
        <v>1</v>
      </c>
      <c r="O15" s="704"/>
      <c r="P15" s="705"/>
      <c r="Q15" s="847"/>
      <c r="R15" s="693"/>
      <c r="S15" s="966">
        <v>1</v>
      </c>
      <c r="T15" s="704"/>
      <c r="U15" s="705"/>
      <c r="V15" s="847"/>
      <c r="W15" s="693"/>
      <c r="X15" s="830">
        <v>2</v>
      </c>
      <c r="Y15" s="704"/>
      <c r="Z15" s="705"/>
      <c r="AA15" s="702"/>
      <c r="AB15" s="758"/>
      <c r="AC15" s="709"/>
      <c r="AD15" s="695"/>
    </row>
    <row r="16" spans="1:43" s="696" customFormat="1" ht="24.95" customHeight="1" x14ac:dyDescent="0.25">
      <c r="A16" s="750">
        <v>11</v>
      </c>
      <c r="B16" s="828" t="str">
        <f>'BOYS ENTRIES'!C97&amp;" "&amp;'BOYS ENTRIES'!B97</f>
        <v>Tebogo Thabologo</v>
      </c>
      <c r="C16" s="716"/>
      <c r="D16" s="835" t="s">
        <v>463</v>
      </c>
      <c r="E16" s="709"/>
      <c r="F16" s="744"/>
      <c r="G16" s="840"/>
      <c r="H16" s="688"/>
      <c r="I16" s="835" t="s">
        <v>463</v>
      </c>
      <c r="J16" s="709"/>
      <c r="K16" s="698"/>
      <c r="L16" s="840"/>
      <c r="M16" s="688"/>
      <c r="N16" s="967" t="s">
        <v>462</v>
      </c>
      <c r="O16" s="704"/>
      <c r="P16" s="705"/>
      <c r="Q16" s="847"/>
      <c r="R16" s="693"/>
      <c r="S16" s="967" t="s">
        <v>462</v>
      </c>
      <c r="T16" s="704"/>
      <c r="U16" s="705"/>
      <c r="V16" s="847"/>
      <c r="W16" s="693"/>
      <c r="X16" s="831" t="s">
        <v>464</v>
      </c>
      <c r="Y16" s="704"/>
      <c r="Z16" s="705"/>
      <c r="AA16" s="702"/>
      <c r="AB16" s="758"/>
      <c r="AC16" s="709"/>
      <c r="AD16" s="695"/>
    </row>
    <row r="17" spans="1:30" s="696" customFormat="1" ht="24.95" customHeight="1" thickBot="1" x14ac:dyDescent="0.3">
      <c r="A17" s="750">
        <v>12</v>
      </c>
      <c r="B17" s="828" t="str">
        <f>'BOYS ENTRIES'!C98&amp;" "&amp;'BOYS ENTRIES'!B98</f>
        <v>Duart Booysen</v>
      </c>
      <c r="C17" s="716"/>
      <c r="D17" s="836" t="s">
        <v>68</v>
      </c>
      <c r="E17" s="707">
        <v>15</v>
      </c>
      <c r="F17" s="745" t="str">
        <f>+B20</f>
        <v>Byron Raaff</v>
      </c>
      <c r="G17" s="841"/>
      <c r="H17" s="688"/>
      <c r="I17" s="836" t="s">
        <v>481</v>
      </c>
      <c r="J17" s="707">
        <v>7</v>
      </c>
      <c r="K17" s="710" t="str">
        <f>IF(G48=3,F48,F45)</f>
        <v>Neil vd Merwe</v>
      </c>
      <c r="L17" s="841"/>
      <c r="M17" s="688"/>
      <c r="N17" s="968" t="s">
        <v>470</v>
      </c>
      <c r="O17" s="712">
        <v>3</v>
      </c>
      <c r="P17" s="713" t="str">
        <f>IF(L23=3,K23,K20)</f>
        <v>Marno Lindeque</v>
      </c>
      <c r="Q17" s="848"/>
      <c r="R17" s="693"/>
      <c r="S17" s="968" t="s">
        <v>474</v>
      </c>
      <c r="T17" s="712">
        <v>4</v>
      </c>
      <c r="U17" s="713" t="str">
        <f>+P11</f>
        <v>Chris Minnaar</v>
      </c>
      <c r="V17" s="848"/>
      <c r="W17" s="697"/>
      <c r="X17" s="832" t="s">
        <v>475</v>
      </c>
      <c r="Y17" s="712">
        <v>4</v>
      </c>
      <c r="Z17" s="713" t="str">
        <f>+P11</f>
        <v>Chris Minnaar</v>
      </c>
      <c r="AA17" s="739"/>
      <c r="AB17" s="759">
        <f>+AA17+V17+Q11</f>
        <v>0</v>
      </c>
      <c r="AC17" s="707">
        <v>4</v>
      </c>
      <c r="AD17" s="708" t="str">
        <f>+Z11</f>
        <v>Henco Hefer</v>
      </c>
    </row>
    <row r="18" spans="1:30" s="696" customFormat="1" ht="24.95" customHeight="1" x14ac:dyDescent="0.25">
      <c r="A18" s="750">
        <v>13</v>
      </c>
      <c r="B18" s="828" t="str">
        <f>'BOYS ENTRIES'!C99&amp;" "&amp;'BOYS ENTRIES'!B99</f>
        <v>Wean vd Merwe</v>
      </c>
      <c r="C18" s="688"/>
      <c r="D18" s="833" t="s">
        <v>460</v>
      </c>
      <c r="E18" s="740"/>
      <c r="F18" s="743"/>
      <c r="G18" s="839"/>
      <c r="H18" s="688"/>
      <c r="I18" s="833" t="s">
        <v>460</v>
      </c>
      <c r="J18" s="740"/>
      <c r="K18" s="689"/>
      <c r="L18" s="839"/>
      <c r="M18" s="688"/>
      <c r="N18" s="965" t="s">
        <v>460</v>
      </c>
      <c r="O18" s="717"/>
      <c r="P18" s="718"/>
      <c r="Q18" s="850"/>
      <c r="R18" s="693"/>
      <c r="S18" s="965" t="s">
        <v>460</v>
      </c>
      <c r="T18" s="717"/>
      <c r="U18" s="718"/>
      <c r="V18" s="850"/>
      <c r="W18" s="693"/>
      <c r="X18" s="829" t="s">
        <v>460</v>
      </c>
      <c r="Y18" s="717"/>
      <c r="Z18" s="718"/>
      <c r="AA18" s="719"/>
      <c r="AB18" s="758"/>
      <c r="AC18" s="703"/>
      <c r="AD18" s="695"/>
    </row>
    <row r="19" spans="1:30" s="696" customFormat="1" ht="24.95" customHeight="1" x14ac:dyDescent="0.25">
      <c r="A19" s="750">
        <v>14</v>
      </c>
      <c r="B19" s="828" t="str">
        <f>'BOYS ENTRIES'!C100&amp;" "&amp;'BOYS ENTRIES'!B100</f>
        <v>Dylan Kapnias</v>
      </c>
      <c r="C19" s="688"/>
      <c r="D19" s="834">
        <f>D13+1</f>
        <v>278</v>
      </c>
      <c r="E19" s="703"/>
      <c r="F19" s="744"/>
      <c r="G19" s="840"/>
      <c r="H19" s="688"/>
      <c r="I19" s="834">
        <f>I13+1</f>
        <v>286</v>
      </c>
      <c r="J19" s="703"/>
      <c r="K19" s="698"/>
      <c r="L19" s="840"/>
      <c r="M19" s="688"/>
      <c r="N19" s="966">
        <f>N13+1</f>
        <v>293</v>
      </c>
      <c r="O19" s="720"/>
      <c r="P19" s="721"/>
      <c r="Q19" s="851"/>
      <c r="R19" s="693"/>
      <c r="S19" s="966">
        <f>S13+1</f>
        <v>300</v>
      </c>
      <c r="T19" s="720"/>
      <c r="U19" s="721"/>
      <c r="V19" s="851"/>
      <c r="W19" s="693"/>
      <c r="X19" s="830">
        <f>X13+1</f>
        <v>307</v>
      </c>
      <c r="Y19" s="720"/>
      <c r="Z19" s="721"/>
      <c r="AA19" s="722"/>
      <c r="AB19" s="758"/>
      <c r="AC19" s="703"/>
      <c r="AD19" s="695"/>
    </row>
    <row r="20" spans="1:30" s="696" customFormat="1" ht="24.95" customHeight="1" thickBot="1" x14ac:dyDescent="0.3">
      <c r="A20" s="750">
        <v>15</v>
      </c>
      <c r="B20" s="828" t="str">
        <f>'BOYS ENTRIES'!C101&amp;" "&amp;'BOYS ENTRIES'!B101</f>
        <v>Byron Raaff</v>
      </c>
      <c r="C20" s="688"/>
      <c r="D20" s="835" t="s">
        <v>461</v>
      </c>
      <c r="E20" s="709">
        <v>3</v>
      </c>
      <c r="F20" s="744" t="str">
        <f>+B8</f>
        <v>Marno Lindeque</v>
      </c>
      <c r="G20" s="841"/>
      <c r="H20" s="688"/>
      <c r="I20" s="835" t="s">
        <v>461</v>
      </c>
      <c r="J20" s="709">
        <v>3</v>
      </c>
      <c r="K20" s="698" t="str">
        <f>IF(G23=3,F23,F20)</f>
        <v>Marno Lindeque</v>
      </c>
      <c r="L20" s="841"/>
      <c r="M20" s="688"/>
      <c r="N20" s="967" t="s">
        <v>461</v>
      </c>
      <c r="O20" s="723">
        <v>5</v>
      </c>
      <c r="P20" s="724" t="str">
        <f>IF(L29=3,K26,K29)</f>
        <v>Theo Pelonomi</v>
      </c>
      <c r="Q20" s="848"/>
      <c r="R20" s="693"/>
      <c r="S20" s="967" t="s">
        <v>461</v>
      </c>
      <c r="T20" s="723">
        <v>5</v>
      </c>
      <c r="U20" s="724" t="str">
        <f>+P20</f>
        <v>Theo Pelonomi</v>
      </c>
      <c r="V20" s="848"/>
      <c r="W20" s="693"/>
      <c r="X20" s="831" t="s">
        <v>461</v>
      </c>
      <c r="Y20" s="723">
        <v>5</v>
      </c>
      <c r="Z20" s="724" t="str">
        <f>+P20</f>
        <v>Theo Pelonomi</v>
      </c>
      <c r="AA20" s="739"/>
      <c r="AB20" s="757">
        <f>+AA20+V20+Q20</f>
        <v>0</v>
      </c>
      <c r="AC20" s="707">
        <v>5</v>
      </c>
      <c r="AD20" s="708" t="str">
        <f>+Z20</f>
        <v>Theo Pelonomi</v>
      </c>
    </row>
    <row r="21" spans="1:30" s="696" customFormat="1" ht="24.95" customHeight="1" thickBot="1" x14ac:dyDescent="0.25">
      <c r="A21" s="751">
        <v>16</v>
      </c>
      <c r="B21" s="738" t="s">
        <v>164</v>
      </c>
      <c r="C21" s="688"/>
      <c r="D21" s="834">
        <v>1</v>
      </c>
      <c r="E21" s="709"/>
      <c r="F21" s="744"/>
      <c r="G21" s="840"/>
      <c r="H21" s="688"/>
      <c r="I21" s="834">
        <v>1</v>
      </c>
      <c r="J21" s="709"/>
      <c r="K21" s="698"/>
      <c r="L21" s="840"/>
      <c r="M21" s="688"/>
      <c r="N21" s="966">
        <v>1</v>
      </c>
      <c r="O21" s="723"/>
      <c r="P21" s="724"/>
      <c r="Q21" s="851"/>
      <c r="R21" s="693"/>
      <c r="S21" s="966">
        <v>2</v>
      </c>
      <c r="T21" s="723"/>
      <c r="U21" s="724"/>
      <c r="V21" s="851"/>
      <c r="W21" s="693"/>
      <c r="X21" s="830">
        <v>1</v>
      </c>
      <c r="Y21" s="723"/>
      <c r="Z21" s="724"/>
      <c r="AA21" s="722"/>
      <c r="AB21" s="758"/>
      <c r="AC21" s="709"/>
      <c r="AD21" s="695"/>
    </row>
    <row r="22" spans="1:30" s="696" customFormat="1" ht="24.95" customHeight="1" x14ac:dyDescent="0.2">
      <c r="A22" s="752"/>
      <c r="B22" s="716"/>
      <c r="C22" s="688"/>
      <c r="D22" s="835" t="s">
        <v>463</v>
      </c>
      <c r="E22" s="709"/>
      <c r="F22" s="744"/>
      <c r="G22" s="840"/>
      <c r="H22" s="688"/>
      <c r="I22" s="835" t="s">
        <v>463</v>
      </c>
      <c r="J22" s="709"/>
      <c r="K22" s="698"/>
      <c r="L22" s="840"/>
      <c r="M22" s="688"/>
      <c r="N22" s="967" t="s">
        <v>462</v>
      </c>
      <c r="O22" s="723"/>
      <c r="P22" s="724"/>
      <c r="Q22" s="851"/>
      <c r="R22" s="693"/>
      <c r="S22" s="967" t="s">
        <v>462</v>
      </c>
      <c r="T22" s="723"/>
      <c r="U22" s="724"/>
      <c r="V22" s="851"/>
      <c r="W22" s="693"/>
      <c r="X22" s="831" t="s">
        <v>464</v>
      </c>
      <c r="Y22" s="723"/>
      <c r="Z22" s="724"/>
      <c r="AA22" s="722"/>
      <c r="AB22" s="758"/>
      <c r="AC22" s="709"/>
      <c r="AD22" s="695"/>
    </row>
    <row r="23" spans="1:30" s="696" customFormat="1" ht="24.95" customHeight="1" thickBot="1" x14ac:dyDescent="0.25">
      <c r="A23" s="752"/>
      <c r="B23" s="716"/>
      <c r="C23" s="699"/>
      <c r="D23" s="836" t="s">
        <v>479</v>
      </c>
      <c r="E23" s="707">
        <v>14</v>
      </c>
      <c r="F23" s="745" t="str">
        <f>+B19</f>
        <v>Dylan Kapnias</v>
      </c>
      <c r="G23" s="841"/>
      <c r="H23" s="688"/>
      <c r="I23" s="836" t="s">
        <v>482</v>
      </c>
      <c r="J23" s="707">
        <v>6</v>
      </c>
      <c r="K23" s="710" t="str">
        <f>IF(G42=3,F42,F39)</f>
        <v>Rohan Meyer</v>
      </c>
      <c r="L23" s="841"/>
      <c r="M23" s="688"/>
      <c r="N23" s="968" t="s">
        <v>469</v>
      </c>
      <c r="O23" s="725">
        <v>8</v>
      </c>
      <c r="P23" s="726" t="str">
        <f>IF(L11=3,K8,K11)</f>
        <v>Muhammad Abraham</v>
      </c>
      <c r="Q23" s="848"/>
      <c r="R23" s="693"/>
      <c r="S23" s="968" t="s">
        <v>475</v>
      </c>
      <c r="T23" s="725">
        <v>7</v>
      </c>
      <c r="U23" s="726" t="str">
        <f>+P29</f>
        <v>Neil vd Merwe</v>
      </c>
      <c r="V23" s="848"/>
      <c r="W23" s="697"/>
      <c r="X23" s="832" t="s">
        <v>470</v>
      </c>
      <c r="Y23" s="725">
        <v>6</v>
      </c>
      <c r="Z23" s="726" t="str">
        <f>+P26</f>
        <v>Rohan Meyer</v>
      </c>
      <c r="AA23" s="739"/>
      <c r="AB23" s="759">
        <f>+AA23+V26+Q26</f>
        <v>0</v>
      </c>
      <c r="AC23" s="707">
        <v>6</v>
      </c>
      <c r="AD23" s="708" t="str">
        <f>+Z29</f>
        <v>Muhammad Abraham</v>
      </c>
    </row>
    <row r="24" spans="1:30" s="696" customFormat="1" ht="24.95" customHeight="1" x14ac:dyDescent="0.2">
      <c r="A24" s="752"/>
      <c r="B24" s="716"/>
      <c r="C24" s="688"/>
      <c r="D24" s="833" t="s">
        <v>460</v>
      </c>
      <c r="E24" s="740"/>
      <c r="F24" s="743"/>
      <c r="G24" s="839"/>
      <c r="H24" s="688"/>
      <c r="I24" s="833" t="s">
        <v>460</v>
      </c>
      <c r="J24" s="740"/>
      <c r="K24" s="689"/>
      <c r="L24" s="839"/>
      <c r="M24" s="688"/>
      <c r="N24" s="965" t="s">
        <v>460</v>
      </c>
      <c r="O24" s="717"/>
      <c r="P24" s="727"/>
      <c r="Q24" s="850"/>
      <c r="R24" s="693"/>
      <c r="S24" s="965" t="s">
        <v>460</v>
      </c>
      <c r="T24" s="717"/>
      <c r="U24" s="727"/>
      <c r="V24" s="850"/>
      <c r="W24" s="693"/>
      <c r="X24" s="829" t="s">
        <v>460</v>
      </c>
      <c r="Y24" s="717"/>
      <c r="Z24" s="727"/>
      <c r="AA24" s="719"/>
      <c r="AB24" s="758"/>
      <c r="AC24" s="703"/>
      <c r="AD24" s="695"/>
    </row>
    <row r="25" spans="1:30" s="696" customFormat="1" ht="24.95" customHeight="1" x14ac:dyDescent="0.2">
      <c r="A25" s="752"/>
      <c r="B25" s="716"/>
      <c r="C25" s="688"/>
      <c r="D25" s="834">
        <f>D19+1</f>
        <v>279</v>
      </c>
      <c r="E25" s="703"/>
      <c r="F25" s="744"/>
      <c r="G25" s="840"/>
      <c r="H25" s="688"/>
      <c r="I25" s="834">
        <f>I19+1</f>
        <v>287</v>
      </c>
      <c r="J25" s="703"/>
      <c r="K25" s="698"/>
      <c r="L25" s="840"/>
      <c r="M25" s="688"/>
      <c r="N25" s="966">
        <f>N19+1</f>
        <v>294</v>
      </c>
      <c r="O25" s="720"/>
      <c r="P25" s="724"/>
      <c r="Q25" s="851"/>
      <c r="R25" s="693"/>
      <c r="S25" s="966">
        <f>S19+1</f>
        <v>301</v>
      </c>
      <c r="T25" s="720"/>
      <c r="U25" s="724"/>
      <c r="V25" s="851"/>
      <c r="W25" s="693"/>
      <c r="X25" s="830">
        <f>X19+1</f>
        <v>308</v>
      </c>
      <c r="Y25" s="720"/>
      <c r="Z25" s="724"/>
      <c r="AA25" s="722"/>
      <c r="AB25" s="758"/>
      <c r="AC25" s="703"/>
      <c r="AD25" s="695"/>
    </row>
    <row r="26" spans="1:30" s="696" customFormat="1" ht="24.95" customHeight="1" thickBot="1" x14ac:dyDescent="0.25">
      <c r="A26" s="752"/>
      <c r="B26" s="716"/>
      <c r="C26" s="688"/>
      <c r="D26" s="835" t="s">
        <v>461</v>
      </c>
      <c r="E26" s="709">
        <v>4</v>
      </c>
      <c r="F26" s="744" t="str">
        <f>+B9</f>
        <v>Chris Minnaar</v>
      </c>
      <c r="G26" s="841"/>
      <c r="H26" s="688"/>
      <c r="I26" s="835" t="s">
        <v>461</v>
      </c>
      <c r="J26" s="709">
        <v>4</v>
      </c>
      <c r="K26" s="698" t="str">
        <f>IF(G29=3,F29,F26)</f>
        <v>Chris Minnaar</v>
      </c>
      <c r="L26" s="841"/>
      <c r="M26" s="688"/>
      <c r="N26" s="967" t="s">
        <v>461</v>
      </c>
      <c r="O26" s="723">
        <v>6</v>
      </c>
      <c r="P26" s="724" t="str">
        <f>IF(L23=3,K20,K23)</f>
        <v>Rohan Meyer</v>
      </c>
      <c r="Q26" s="848"/>
      <c r="R26" s="693"/>
      <c r="S26" s="967" t="s">
        <v>461</v>
      </c>
      <c r="T26" s="723">
        <v>6</v>
      </c>
      <c r="U26" s="724" t="str">
        <f>+P26</f>
        <v>Rohan Meyer</v>
      </c>
      <c r="V26" s="848"/>
      <c r="W26" s="693"/>
      <c r="X26" s="831" t="s">
        <v>461</v>
      </c>
      <c r="Y26" s="723">
        <v>7</v>
      </c>
      <c r="Z26" s="724" t="str">
        <f>+P29</f>
        <v>Neil vd Merwe</v>
      </c>
      <c r="AA26" s="739"/>
      <c r="AB26" s="757">
        <f>+AA26+V23+Q29</f>
        <v>0</v>
      </c>
      <c r="AC26" s="707">
        <v>7</v>
      </c>
      <c r="AD26" s="708" t="str">
        <f>+Z26</f>
        <v>Neil vd Merwe</v>
      </c>
    </row>
    <row r="27" spans="1:30" s="696" customFormat="1" ht="24.95" customHeight="1" x14ac:dyDescent="0.2">
      <c r="A27" s="752"/>
      <c r="B27" s="716"/>
      <c r="C27" s="688"/>
      <c r="D27" s="834">
        <v>1</v>
      </c>
      <c r="E27" s="709"/>
      <c r="F27" s="744"/>
      <c r="G27" s="840"/>
      <c r="H27" s="688"/>
      <c r="I27" s="834">
        <v>1</v>
      </c>
      <c r="J27" s="709"/>
      <c r="K27" s="698"/>
      <c r="L27" s="840"/>
      <c r="M27" s="688"/>
      <c r="N27" s="966">
        <v>2</v>
      </c>
      <c r="O27" s="723"/>
      <c r="P27" s="724"/>
      <c r="Q27" s="851"/>
      <c r="R27" s="693"/>
      <c r="S27" s="966">
        <v>2</v>
      </c>
      <c r="T27" s="723"/>
      <c r="U27" s="724"/>
      <c r="V27" s="851"/>
      <c r="W27" s="693"/>
      <c r="X27" s="830">
        <v>1</v>
      </c>
      <c r="Y27" s="723"/>
      <c r="Z27" s="724"/>
      <c r="AA27" s="722"/>
      <c r="AB27" s="758"/>
      <c r="AC27" s="709"/>
      <c r="AD27" s="695"/>
    </row>
    <row r="28" spans="1:30" s="696" customFormat="1" ht="24.95" customHeight="1" x14ac:dyDescent="0.2">
      <c r="A28" s="752"/>
      <c r="B28" s="716"/>
      <c r="C28" s="688"/>
      <c r="D28" s="835" t="s">
        <v>463</v>
      </c>
      <c r="E28" s="709"/>
      <c r="F28" s="744"/>
      <c r="G28" s="840"/>
      <c r="H28" s="688"/>
      <c r="I28" s="835" t="s">
        <v>463</v>
      </c>
      <c r="J28" s="709"/>
      <c r="K28" s="698"/>
      <c r="L28" s="840"/>
      <c r="M28" s="688"/>
      <c r="N28" s="967" t="s">
        <v>462</v>
      </c>
      <c r="O28" s="723"/>
      <c r="P28" s="724"/>
      <c r="Q28" s="851"/>
      <c r="R28" s="693"/>
      <c r="S28" s="967" t="s">
        <v>462</v>
      </c>
      <c r="T28" s="723"/>
      <c r="U28" s="724"/>
      <c r="V28" s="851"/>
      <c r="W28" s="693"/>
      <c r="X28" s="831" t="s">
        <v>464</v>
      </c>
      <c r="Y28" s="723"/>
      <c r="Z28" s="724"/>
      <c r="AA28" s="722"/>
      <c r="AB28" s="758"/>
      <c r="AC28" s="709"/>
      <c r="AD28" s="695"/>
    </row>
    <row r="29" spans="1:30" s="696" customFormat="1" ht="24.95" customHeight="1" thickBot="1" x14ac:dyDescent="0.25">
      <c r="A29" s="752"/>
      <c r="C29" s="699"/>
      <c r="D29" s="836" t="s">
        <v>83</v>
      </c>
      <c r="E29" s="707">
        <v>13</v>
      </c>
      <c r="F29" s="745" t="str">
        <f>+B18</f>
        <v>Wean vd Merwe</v>
      </c>
      <c r="G29" s="841"/>
      <c r="H29" s="688"/>
      <c r="I29" s="836" t="s">
        <v>480</v>
      </c>
      <c r="J29" s="707">
        <v>5</v>
      </c>
      <c r="K29" s="710" t="str">
        <f>IF(G36=3,F36,F33)</f>
        <v>Theo Pelonomi</v>
      </c>
      <c r="L29" s="841"/>
      <c r="M29" s="688"/>
      <c r="N29" s="968" t="s">
        <v>470</v>
      </c>
      <c r="O29" s="725">
        <v>7</v>
      </c>
      <c r="P29" s="726" t="str">
        <f>IF(L17=3,K14,K17)</f>
        <v>Neil vd Merwe</v>
      </c>
      <c r="Q29" s="848"/>
      <c r="R29" s="693"/>
      <c r="S29" s="968" t="s">
        <v>474</v>
      </c>
      <c r="T29" s="725">
        <v>8</v>
      </c>
      <c r="U29" s="726" t="str">
        <f>+P23</f>
        <v>Muhammad Abraham</v>
      </c>
      <c r="V29" s="848"/>
      <c r="W29" s="697"/>
      <c r="X29" s="832" t="s">
        <v>469</v>
      </c>
      <c r="Y29" s="725">
        <v>8</v>
      </c>
      <c r="Z29" s="726" t="str">
        <f>+P23</f>
        <v>Muhammad Abraham</v>
      </c>
      <c r="AA29" s="739"/>
      <c r="AB29" s="759">
        <f>+AA29+V29+Q23</f>
        <v>0</v>
      </c>
      <c r="AC29" s="707">
        <v>8</v>
      </c>
      <c r="AD29" s="708" t="str">
        <f>+Z23</f>
        <v>Rohan Meyer</v>
      </c>
    </row>
    <row r="30" spans="1:30" s="728" customFormat="1" ht="24.95" customHeight="1" thickBot="1" x14ac:dyDescent="0.25">
      <c r="A30" s="753"/>
      <c r="C30" s="729"/>
      <c r="D30" s="730"/>
      <c r="F30" s="746"/>
      <c r="G30" s="842"/>
      <c r="H30" s="729"/>
      <c r="I30" s="730"/>
      <c r="K30" s="731"/>
      <c r="L30" s="842"/>
      <c r="M30" s="688"/>
      <c r="N30" s="733" t="s">
        <v>8</v>
      </c>
      <c r="P30" s="734"/>
      <c r="Q30" s="757"/>
      <c r="R30" s="693"/>
      <c r="S30" s="730"/>
      <c r="U30" s="734"/>
      <c r="V30" s="757"/>
      <c r="W30" s="693"/>
      <c r="X30" s="730"/>
      <c r="Z30" s="734"/>
      <c r="AA30" s="688"/>
      <c r="AB30" s="758" t="s">
        <v>2</v>
      </c>
      <c r="AC30" s="696"/>
      <c r="AD30" s="695"/>
    </row>
    <row r="31" spans="1:30" s="728" customFormat="1" ht="24.95" customHeight="1" x14ac:dyDescent="0.2">
      <c r="A31" s="753"/>
      <c r="C31" s="729"/>
      <c r="D31" s="833" t="s">
        <v>460</v>
      </c>
      <c r="E31" s="740"/>
      <c r="F31" s="743"/>
      <c r="G31" s="839"/>
      <c r="H31" s="729"/>
      <c r="I31" s="833" t="s">
        <v>460</v>
      </c>
      <c r="J31" s="740"/>
      <c r="K31" s="689"/>
      <c r="L31" s="839"/>
      <c r="M31" s="688"/>
      <c r="N31" s="965" t="s">
        <v>460</v>
      </c>
      <c r="O31" s="690"/>
      <c r="P31" s="691"/>
      <c r="Q31" s="849"/>
      <c r="R31" s="693"/>
      <c r="S31" s="965" t="s">
        <v>460</v>
      </c>
      <c r="T31" s="690"/>
      <c r="U31" s="691"/>
      <c r="V31" s="849"/>
      <c r="W31" s="693"/>
      <c r="X31" s="829" t="s">
        <v>460</v>
      </c>
      <c r="Y31" s="690"/>
      <c r="Z31" s="691"/>
      <c r="AA31" s="692"/>
      <c r="AB31" s="757"/>
      <c r="AC31" s="732" t="s">
        <v>7</v>
      </c>
      <c r="AD31" s="695"/>
    </row>
    <row r="32" spans="1:30" s="696" customFormat="1" ht="24.95" customHeight="1" x14ac:dyDescent="0.2">
      <c r="A32" s="752"/>
      <c r="C32" s="735"/>
      <c r="D32" s="834">
        <f>D25+1</f>
        <v>280</v>
      </c>
      <c r="E32" s="703"/>
      <c r="F32" s="744"/>
      <c r="G32" s="840"/>
      <c r="H32" s="735"/>
      <c r="I32" s="834"/>
      <c r="J32" s="703"/>
      <c r="K32" s="698"/>
      <c r="L32" s="840"/>
      <c r="M32" s="688"/>
      <c r="N32" s="966">
        <f>N25+1</f>
        <v>295</v>
      </c>
      <c r="O32" s="700"/>
      <c r="P32" s="701"/>
      <c r="Q32" s="847"/>
      <c r="R32" s="693"/>
      <c r="S32" s="966">
        <f>S25+1</f>
        <v>302</v>
      </c>
      <c r="T32" s="700"/>
      <c r="U32" s="701"/>
      <c r="V32" s="847"/>
      <c r="W32" s="693"/>
      <c r="X32" s="830">
        <f>X25+1</f>
        <v>309</v>
      </c>
      <c r="Y32" s="700"/>
      <c r="Z32" s="701"/>
      <c r="AA32" s="702"/>
      <c r="AB32" s="757"/>
      <c r="AC32" s="703"/>
      <c r="AD32" s="695"/>
    </row>
    <row r="33" spans="1:30" s="696" customFormat="1" ht="24.95" customHeight="1" thickBot="1" x14ac:dyDescent="0.25">
      <c r="A33" s="752"/>
      <c r="C33" s="735"/>
      <c r="D33" s="835" t="s">
        <v>461</v>
      </c>
      <c r="E33" s="709">
        <v>5</v>
      </c>
      <c r="F33" s="744" t="str">
        <f>+B10</f>
        <v>Theo Pelonomi</v>
      </c>
      <c r="G33" s="841"/>
      <c r="H33" s="735"/>
      <c r="I33" s="835" t="s">
        <v>461</v>
      </c>
      <c r="J33" s="709">
        <v>9</v>
      </c>
      <c r="K33" s="698" t="str">
        <f>IF(G54=3,F51,F54)</f>
        <v>Fabrizio de Canha</v>
      </c>
      <c r="L33" s="841">
        <v>3</v>
      </c>
      <c r="M33" s="688"/>
      <c r="N33" s="967" t="s">
        <v>461</v>
      </c>
      <c r="O33" s="704">
        <v>9</v>
      </c>
      <c r="P33" s="705" t="str">
        <f>IF(L36=3,K36,K33)</f>
        <v>Fabrizio de Canha</v>
      </c>
      <c r="Q33" s="848"/>
      <c r="R33" s="693"/>
      <c r="S33" s="967" t="s">
        <v>461</v>
      </c>
      <c r="T33" s="704">
        <v>9</v>
      </c>
      <c r="U33" s="705" t="str">
        <f>+P33</f>
        <v>Fabrizio de Canha</v>
      </c>
      <c r="V33" s="848"/>
      <c r="W33" s="693"/>
      <c r="X33" s="831" t="s">
        <v>461</v>
      </c>
      <c r="Y33" s="704">
        <v>9</v>
      </c>
      <c r="Z33" s="705" t="str">
        <f>+U33</f>
        <v>Fabrizio de Canha</v>
      </c>
      <c r="AA33" s="739"/>
      <c r="AB33" s="757">
        <f>+AA33+V33+Q33</f>
        <v>0</v>
      </c>
      <c r="AC33" s="707">
        <v>9</v>
      </c>
      <c r="AD33" s="708" t="str">
        <f>+Z42</f>
        <v>Duart Booysen</v>
      </c>
    </row>
    <row r="34" spans="1:30" s="696" customFormat="1" ht="24.95" customHeight="1" x14ac:dyDescent="0.2">
      <c r="A34" s="752"/>
      <c r="C34" s="735"/>
      <c r="D34" s="834">
        <v>3</v>
      </c>
      <c r="E34" s="709"/>
      <c r="F34" s="744"/>
      <c r="G34" s="840"/>
      <c r="H34" s="735"/>
      <c r="I34" s="834"/>
      <c r="J34" s="709"/>
      <c r="K34" s="698"/>
      <c r="L34" s="840"/>
      <c r="M34" s="688"/>
      <c r="N34" s="966">
        <v>1</v>
      </c>
      <c r="O34" s="704"/>
      <c r="P34" s="705"/>
      <c r="Q34" s="847"/>
      <c r="R34" s="693"/>
      <c r="S34" s="966">
        <v>3</v>
      </c>
      <c r="T34" s="704"/>
      <c r="U34" s="705"/>
      <c r="V34" s="847"/>
      <c r="W34" s="693"/>
      <c r="X34" s="830">
        <v>1</v>
      </c>
      <c r="Y34" s="704"/>
      <c r="Z34" s="705"/>
      <c r="AA34" s="702"/>
      <c r="AB34" s="757"/>
      <c r="AC34" s="709"/>
      <c r="AD34" s="695"/>
    </row>
    <row r="35" spans="1:30" s="696" customFormat="1" ht="24.95" customHeight="1" x14ac:dyDescent="0.2">
      <c r="A35" s="752"/>
      <c r="C35" s="735"/>
      <c r="D35" s="835" t="s">
        <v>463</v>
      </c>
      <c r="E35" s="709"/>
      <c r="F35" s="744"/>
      <c r="G35" s="840"/>
      <c r="H35" s="735"/>
      <c r="I35" s="835" t="s">
        <v>463</v>
      </c>
      <c r="J35" s="709"/>
      <c r="K35" s="698"/>
      <c r="L35" s="840"/>
      <c r="M35" s="688"/>
      <c r="N35" s="967" t="s">
        <v>462</v>
      </c>
      <c r="O35" s="704"/>
      <c r="P35" s="705"/>
      <c r="Q35" s="847"/>
      <c r="R35" s="693"/>
      <c r="S35" s="967" t="s">
        <v>462</v>
      </c>
      <c r="T35" s="704"/>
      <c r="U35" s="705"/>
      <c r="V35" s="847"/>
      <c r="W35" s="693"/>
      <c r="X35" s="831" t="s">
        <v>464</v>
      </c>
      <c r="Y35" s="704"/>
      <c r="Z35" s="705"/>
      <c r="AA35" s="702"/>
      <c r="AB35" s="757"/>
      <c r="AC35" s="709"/>
      <c r="AD35" s="695"/>
    </row>
    <row r="36" spans="1:30" s="696" customFormat="1" ht="24.95" customHeight="1" thickBot="1" x14ac:dyDescent="0.25">
      <c r="A36" s="752"/>
      <c r="C36" s="735"/>
      <c r="D36" s="836" t="s">
        <v>17</v>
      </c>
      <c r="E36" s="707">
        <v>12</v>
      </c>
      <c r="F36" s="745" t="str">
        <f>+B17</f>
        <v>Duart Booysen</v>
      </c>
      <c r="G36" s="841"/>
      <c r="H36" s="735"/>
      <c r="I36" s="836"/>
      <c r="J36" s="707">
        <v>16</v>
      </c>
      <c r="K36" s="838" t="str">
        <f>IF(G11=3,F8,F11)</f>
        <v>Bye</v>
      </c>
      <c r="L36" s="841">
        <v>0</v>
      </c>
      <c r="M36" s="711"/>
      <c r="N36" s="968" t="s">
        <v>468</v>
      </c>
      <c r="O36" s="712">
        <v>12</v>
      </c>
      <c r="P36" s="713" t="str">
        <f>IF(L54=3,K54,K51)</f>
        <v>Duart Booysen</v>
      </c>
      <c r="Q36" s="848"/>
      <c r="R36" s="714"/>
      <c r="S36" s="968" t="s">
        <v>473</v>
      </c>
      <c r="T36" s="712">
        <v>11</v>
      </c>
      <c r="U36" s="713" t="str">
        <f>+P42</f>
        <v>Tebogo Thabologo</v>
      </c>
      <c r="V36" s="848"/>
      <c r="W36" s="697"/>
      <c r="X36" s="832" t="s">
        <v>69</v>
      </c>
      <c r="Y36" s="712">
        <v>10</v>
      </c>
      <c r="Z36" s="713" t="str">
        <f>+U39</f>
        <v>Wessel Oosthuizen</v>
      </c>
      <c r="AA36" s="739"/>
      <c r="AB36" s="759">
        <f>+AA36+V39+Q39</f>
        <v>0</v>
      </c>
      <c r="AC36" s="707">
        <v>10</v>
      </c>
      <c r="AD36" s="708" t="str">
        <f>+Z36</f>
        <v>Wessel Oosthuizen</v>
      </c>
    </row>
    <row r="37" spans="1:30" s="696" customFormat="1" ht="24.95" customHeight="1" x14ac:dyDescent="0.2">
      <c r="A37" s="752"/>
      <c r="C37" s="735"/>
      <c r="D37" s="833" t="s">
        <v>460</v>
      </c>
      <c r="E37" s="740"/>
      <c r="F37" s="743"/>
      <c r="G37" s="839"/>
      <c r="H37" s="735"/>
      <c r="I37" s="833" t="s">
        <v>460</v>
      </c>
      <c r="J37" s="740"/>
      <c r="K37" s="689"/>
      <c r="L37" s="839"/>
      <c r="M37" s="688"/>
      <c r="N37" s="965" t="s">
        <v>460</v>
      </c>
      <c r="O37" s="690"/>
      <c r="P37" s="715"/>
      <c r="Q37" s="849"/>
      <c r="R37" s="693"/>
      <c r="S37" s="965" t="s">
        <v>460</v>
      </c>
      <c r="T37" s="690"/>
      <c r="U37" s="715"/>
      <c r="V37" s="849"/>
      <c r="W37" s="693"/>
      <c r="X37" s="829" t="s">
        <v>460</v>
      </c>
      <c r="Y37" s="690"/>
      <c r="Z37" s="715"/>
      <c r="AA37" s="692"/>
      <c r="AB37" s="757"/>
      <c r="AC37" s="703"/>
      <c r="AD37" s="695"/>
    </row>
    <row r="38" spans="1:30" s="696" customFormat="1" ht="24.95" customHeight="1" x14ac:dyDescent="0.2">
      <c r="A38" s="752"/>
      <c r="C38" s="735"/>
      <c r="D38" s="834">
        <f>D32+1</f>
        <v>281</v>
      </c>
      <c r="E38" s="703"/>
      <c r="F38" s="744"/>
      <c r="G38" s="840"/>
      <c r="H38" s="735"/>
      <c r="I38" s="834">
        <f>I25+1</f>
        <v>288</v>
      </c>
      <c r="J38" s="703"/>
      <c r="K38" s="698"/>
      <c r="L38" s="840"/>
      <c r="M38" s="688"/>
      <c r="N38" s="966">
        <f>N32+1</f>
        <v>296</v>
      </c>
      <c r="O38" s="700"/>
      <c r="P38" s="705"/>
      <c r="Q38" s="847"/>
      <c r="R38" s="693"/>
      <c r="S38" s="966">
        <f>S32+1</f>
        <v>303</v>
      </c>
      <c r="T38" s="700"/>
      <c r="U38" s="705"/>
      <c r="V38" s="847"/>
      <c r="W38" s="693"/>
      <c r="X38" s="830">
        <f>X32+1</f>
        <v>310</v>
      </c>
      <c r="Y38" s="700"/>
      <c r="Z38" s="705"/>
      <c r="AA38" s="702"/>
      <c r="AB38" s="757"/>
      <c r="AC38" s="703"/>
      <c r="AD38" s="695"/>
    </row>
    <row r="39" spans="1:30" s="696" customFormat="1" ht="24.95" customHeight="1" thickBot="1" x14ac:dyDescent="0.25">
      <c r="A39" s="752"/>
      <c r="C39" s="735"/>
      <c r="D39" s="835" t="s">
        <v>461</v>
      </c>
      <c r="E39" s="709">
        <v>6</v>
      </c>
      <c r="F39" s="744" t="str">
        <f>+B11</f>
        <v>Rohan Meyer</v>
      </c>
      <c r="G39" s="841"/>
      <c r="H39" s="735"/>
      <c r="I39" s="835" t="s">
        <v>461</v>
      </c>
      <c r="J39" s="709">
        <v>10</v>
      </c>
      <c r="K39" s="698" t="str">
        <f>IF(G48=3,F45,F48)</f>
        <v>Wessel Oosthuizen</v>
      </c>
      <c r="L39" s="841"/>
      <c r="M39" s="688"/>
      <c r="N39" s="967" t="s">
        <v>461</v>
      </c>
      <c r="O39" s="704">
        <v>10</v>
      </c>
      <c r="P39" s="705" t="str">
        <f>IF(L42=3,K42,K39)</f>
        <v>Wessel Oosthuizen</v>
      </c>
      <c r="Q39" s="848"/>
      <c r="R39" s="693"/>
      <c r="S39" s="967" t="s">
        <v>461</v>
      </c>
      <c r="T39" s="704">
        <v>10</v>
      </c>
      <c r="U39" s="705" t="str">
        <f>+P39</f>
        <v>Wessel Oosthuizen</v>
      </c>
      <c r="V39" s="848"/>
      <c r="W39" s="693"/>
      <c r="X39" s="831" t="s">
        <v>461</v>
      </c>
      <c r="Y39" s="704">
        <v>11</v>
      </c>
      <c r="Z39" s="705" t="str">
        <f>+U36</f>
        <v>Tebogo Thabologo</v>
      </c>
      <c r="AA39" s="739"/>
      <c r="AB39" s="757">
        <f>+AA39+V36+Q42</f>
        <v>0</v>
      </c>
      <c r="AC39" s="707">
        <v>11</v>
      </c>
      <c r="AD39" s="708" t="str">
        <f>+Z39</f>
        <v>Tebogo Thabologo</v>
      </c>
    </row>
    <row r="40" spans="1:30" s="696" customFormat="1" ht="24.95" customHeight="1" x14ac:dyDescent="0.2">
      <c r="A40" s="752"/>
      <c r="C40" s="735"/>
      <c r="D40" s="834">
        <v>1</v>
      </c>
      <c r="E40" s="709"/>
      <c r="F40" s="744"/>
      <c r="G40" s="840"/>
      <c r="H40" s="735"/>
      <c r="I40" s="834">
        <v>2</v>
      </c>
      <c r="J40" s="709"/>
      <c r="K40" s="698"/>
      <c r="L40" s="840"/>
      <c r="M40" s="688"/>
      <c r="N40" s="966">
        <v>2</v>
      </c>
      <c r="O40" s="704"/>
      <c r="P40" s="705"/>
      <c r="Q40" s="847"/>
      <c r="R40" s="693"/>
      <c r="S40" s="966">
        <v>4</v>
      </c>
      <c r="T40" s="704"/>
      <c r="U40" s="705"/>
      <c r="V40" s="847"/>
      <c r="W40" s="693"/>
      <c r="X40" s="830">
        <v>3</v>
      </c>
      <c r="Y40" s="704"/>
      <c r="Z40" s="705"/>
      <c r="AA40" s="702"/>
      <c r="AB40" s="757"/>
      <c r="AC40" s="709"/>
      <c r="AD40" s="695"/>
    </row>
    <row r="41" spans="1:30" s="696" customFormat="1" ht="24.95" customHeight="1" x14ac:dyDescent="0.2">
      <c r="A41" s="752"/>
      <c r="C41" s="735"/>
      <c r="D41" s="835" t="s">
        <v>463</v>
      </c>
      <c r="E41" s="709"/>
      <c r="F41" s="744"/>
      <c r="G41" s="840"/>
      <c r="H41" s="735"/>
      <c r="I41" s="835" t="s">
        <v>463</v>
      </c>
      <c r="J41" s="709"/>
      <c r="K41" s="698"/>
      <c r="L41" s="840"/>
      <c r="M41" s="688"/>
      <c r="N41" s="967" t="s">
        <v>462</v>
      </c>
      <c r="O41" s="704"/>
      <c r="P41" s="705"/>
      <c r="Q41" s="847"/>
      <c r="R41" s="693"/>
      <c r="S41" s="967" t="s">
        <v>462</v>
      </c>
      <c r="T41" s="704"/>
      <c r="U41" s="705"/>
      <c r="V41" s="847"/>
      <c r="W41" s="693"/>
      <c r="X41" s="831" t="s">
        <v>464</v>
      </c>
      <c r="Y41" s="704"/>
      <c r="Z41" s="705"/>
      <c r="AA41" s="702"/>
      <c r="AB41" s="757"/>
      <c r="AC41" s="709"/>
      <c r="AD41" s="695"/>
    </row>
    <row r="42" spans="1:30" s="696" customFormat="1" ht="24.95" customHeight="1" thickBot="1" x14ac:dyDescent="0.25">
      <c r="A42" s="752"/>
      <c r="C42" s="735"/>
      <c r="D42" s="836" t="s">
        <v>9</v>
      </c>
      <c r="E42" s="707">
        <v>11</v>
      </c>
      <c r="F42" s="745" t="str">
        <f>+B16</f>
        <v>Tebogo Thabologo</v>
      </c>
      <c r="G42" s="841"/>
      <c r="H42" s="735"/>
      <c r="I42" s="836" t="s">
        <v>481</v>
      </c>
      <c r="J42" s="707">
        <v>15</v>
      </c>
      <c r="K42" s="710" t="str">
        <f>IF(G17=3,F14,F17)</f>
        <v>Byron Raaff</v>
      </c>
      <c r="L42" s="841"/>
      <c r="M42" s="688"/>
      <c r="N42" s="968" t="s">
        <v>469</v>
      </c>
      <c r="O42" s="712">
        <v>11</v>
      </c>
      <c r="P42" s="713" t="str">
        <f>IF(L48=3,K48,K45)</f>
        <v>Tebogo Thabologo</v>
      </c>
      <c r="Q42" s="848"/>
      <c r="R42" s="693"/>
      <c r="S42" s="968" t="s">
        <v>473</v>
      </c>
      <c r="T42" s="712">
        <v>12</v>
      </c>
      <c r="U42" s="713" t="str">
        <f>+P36</f>
        <v>Duart Booysen</v>
      </c>
      <c r="V42" s="848"/>
      <c r="W42" s="697"/>
      <c r="X42" s="832" t="s">
        <v>473</v>
      </c>
      <c r="Y42" s="712">
        <v>12</v>
      </c>
      <c r="Z42" s="713" t="str">
        <f>+U42</f>
        <v>Duart Booysen</v>
      </c>
      <c r="AA42" s="739"/>
      <c r="AB42" s="759">
        <f>+AA42+V42+Q36</f>
        <v>0</v>
      </c>
      <c r="AC42" s="707">
        <v>12</v>
      </c>
      <c r="AD42" s="708" t="str">
        <f>+Z33</f>
        <v>Fabrizio de Canha</v>
      </c>
    </row>
    <row r="43" spans="1:30" s="696" customFormat="1" ht="24.95" customHeight="1" x14ac:dyDescent="0.2">
      <c r="A43" s="752"/>
      <c r="C43" s="735"/>
      <c r="D43" s="833" t="s">
        <v>460</v>
      </c>
      <c r="E43" s="740"/>
      <c r="F43" s="743"/>
      <c r="G43" s="839"/>
      <c r="H43" s="735"/>
      <c r="I43" s="833" t="s">
        <v>460</v>
      </c>
      <c r="J43" s="740"/>
      <c r="K43" s="689"/>
      <c r="L43" s="839"/>
      <c r="M43" s="688"/>
      <c r="N43" s="965" t="s">
        <v>460</v>
      </c>
      <c r="O43" s="717"/>
      <c r="P43" s="718"/>
      <c r="Q43" s="850"/>
      <c r="R43" s="693"/>
      <c r="S43" s="965" t="s">
        <v>460</v>
      </c>
      <c r="T43" s="717"/>
      <c r="U43" s="718"/>
      <c r="V43" s="850"/>
      <c r="W43" s="693"/>
      <c r="X43" s="829" t="s">
        <v>460</v>
      </c>
      <c r="Y43" s="717"/>
      <c r="Z43" s="718"/>
      <c r="AA43" s="719"/>
      <c r="AB43" s="757"/>
      <c r="AC43" s="703"/>
      <c r="AD43" s="695"/>
    </row>
    <row r="44" spans="1:30" s="728" customFormat="1" ht="24.95" customHeight="1" x14ac:dyDescent="0.2">
      <c r="A44" s="753"/>
      <c r="C44" s="730"/>
      <c r="D44" s="834">
        <f>D38+1</f>
        <v>282</v>
      </c>
      <c r="E44" s="703"/>
      <c r="F44" s="744"/>
      <c r="G44" s="840"/>
      <c r="H44" s="730"/>
      <c r="I44" s="834">
        <f>I38+1</f>
        <v>289</v>
      </c>
      <c r="J44" s="703"/>
      <c r="K44" s="698"/>
      <c r="L44" s="840"/>
      <c r="M44" s="688"/>
      <c r="N44" s="966"/>
      <c r="O44" s="720"/>
      <c r="P44" s="721"/>
      <c r="Q44" s="851"/>
      <c r="R44" s="693"/>
      <c r="S44" s="966">
        <f>S38+1</f>
        <v>304</v>
      </c>
      <c r="T44" s="720"/>
      <c r="U44" s="721"/>
      <c r="V44" s="851"/>
      <c r="W44" s="693"/>
      <c r="X44" s="830">
        <f>X38+1</f>
        <v>311</v>
      </c>
      <c r="Y44" s="720"/>
      <c r="Z44" s="721"/>
      <c r="AA44" s="722"/>
      <c r="AB44" s="757"/>
      <c r="AC44" s="703"/>
      <c r="AD44" s="695"/>
    </row>
    <row r="45" spans="1:30" s="696" customFormat="1" ht="24.95" customHeight="1" thickBot="1" x14ac:dyDescent="0.25">
      <c r="A45" s="752"/>
      <c r="C45" s="735"/>
      <c r="D45" s="835" t="s">
        <v>461</v>
      </c>
      <c r="E45" s="709">
        <v>7</v>
      </c>
      <c r="F45" s="744" t="str">
        <f>+B12</f>
        <v>Neil vd Merwe</v>
      </c>
      <c r="G45" s="841"/>
      <c r="H45" s="735"/>
      <c r="I45" s="835" t="s">
        <v>461</v>
      </c>
      <c r="J45" s="709">
        <v>11</v>
      </c>
      <c r="K45" s="698" t="str">
        <f>IF(G42=3,F39,F42)</f>
        <v>Tebogo Thabologo</v>
      </c>
      <c r="L45" s="841"/>
      <c r="M45" s="688"/>
      <c r="N45" s="967" t="s">
        <v>461</v>
      </c>
      <c r="O45" s="723">
        <v>13</v>
      </c>
      <c r="P45" s="724" t="str">
        <f>IF(L54=3,K51,K54)</f>
        <v>Wean vd Merwe</v>
      </c>
      <c r="Q45" s="848">
        <v>3</v>
      </c>
      <c r="R45" s="693"/>
      <c r="S45" s="967" t="s">
        <v>461</v>
      </c>
      <c r="T45" s="723">
        <v>13</v>
      </c>
      <c r="U45" s="724" t="str">
        <f>+P45</f>
        <v>Wean vd Merwe</v>
      </c>
      <c r="V45" s="848"/>
      <c r="W45" s="693"/>
      <c r="X45" s="831" t="s">
        <v>461</v>
      </c>
      <c r="Y45" s="723">
        <v>13</v>
      </c>
      <c r="Z45" s="724"/>
      <c r="AA45" s="739"/>
      <c r="AB45" s="757">
        <f>+AA45+V45+Q45</f>
        <v>3</v>
      </c>
      <c r="AC45" s="707">
        <v>13</v>
      </c>
      <c r="AD45" s="708">
        <f>+Z45</f>
        <v>0</v>
      </c>
    </row>
    <row r="46" spans="1:30" s="696" customFormat="1" ht="24.95" customHeight="1" x14ac:dyDescent="0.2">
      <c r="A46" s="752"/>
      <c r="D46" s="834">
        <v>1</v>
      </c>
      <c r="E46" s="709"/>
      <c r="F46" s="744"/>
      <c r="G46" s="840"/>
      <c r="I46" s="834">
        <v>2</v>
      </c>
      <c r="J46" s="709"/>
      <c r="K46" s="698"/>
      <c r="L46" s="840"/>
      <c r="M46" s="688"/>
      <c r="N46" s="966"/>
      <c r="O46" s="723"/>
      <c r="P46" s="724"/>
      <c r="Q46" s="851"/>
      <c r="R46" s="693"/>
      <c r="S46" s="966">
        <v>2</v>
      </c>
      <c r="T46" s="723"/>
      <c r="U46" s="724"/>
      <c r="V46" s="851"/>
      <c r="W46" s="693"/>
      <c r="X46" s="830">
        <v>2</v>
      </c>
      <c r="Y46" s="723"/>
      <c r="Z46" s="724"/>
      <c r="AA46" s="722"/>
      <c r="AB46" s="757"/>
      <c r="AC46" s="709"/>
      <c r="AD46" s="695"/>
    </row>
    <row r="47" spans="1:30" s="696" customFormat="1" ht="24.95" customHeight="1" x14ac:dyDescent="0.2">
      <c r="A47" s="752"/>
      <c r="D47" s="835" t="s">
        <v>463</v>
      </c>
      <c r="E47" s="709"/>
      <c r="F47" s="744"/>
      <c r="G47" s="840"/>
      <c r="I47" s="835" t="s">
        <v>463</v>
      </c>
      <c r="J47" s="709"/>
      <c r="K47" s="698"/>
      <c r="L47" s="840"/>
      <c r="M47" s="688"/>
      <c r="N47" s="967" t="s">
        <v>462</v>
      </c>
      <c r="O47" s="723"/>
      <c r="P47" s="724"/>
      <c r="Q47" s="851"/>
      <c r="R47" s="693"/>
      <c r="S47" s="967" t="s">
        <v>462</v>
      </c>
      <c r="T47" s="723"/>
      <c r="U47" s="724"/>
      <c r="V47" s="851"/>
      <c r="W47" s="693"/>
      <c r="X47" s="831" t="s">
        <v>464</v>
      </c>
      <c r="Y47" s="723"/>
      <c r="Z47" s="724"/>
      <c r="AA47" s="722"/>
      <c r="AB47" s="757"/>
      <c r="AC47" s="709"/>
      <c r="AD47" s="695"/>
    </row>
    <row r="48" spans="1:30" s="696" customFormat="1" ht="24.95" customHeight="1" thickBot="1" x14ac:dyDescent="0.25">
      <c r="A48" s="752"/>
      <c r="D48" s="836" t="s">
        <v>10</v>
      </c>
      <c r="E48" s="707">
        <v>10</v>
      </c>
      <c r="F48" s="745" t="str">
        <f>+B15</f>
        <v>Wessel Oosthuizen</v>
      </c>
      <c r="G48" s="841"/>
      <c r="I48" s="836" t="s">
        <v>482</v>
      </c>
      <c r="J48" s="707">
        <v>14</v>
      </c>
      <c r="K48" s="710" t="str">
        <f>IF(G23=3,F20,F23)</f>
        <v>Dylan Kapnias</v>
      </c>
      <c r="L48" s="841"/>
      <c r="M48" s="688"/>
      <c r="N48" s="968"/>
      <c r="O48" s="725">
        <v>16</v>
      </c>
      <c r="P48" s="936" t="str">
        <f>IF(L36=3,K33,K36)</f>
        <v>Bye</v>
      </c>
      <c r="Q48" s="848">
        <v>0</v>
      </c>
      <c r="R48" s="693"/>
      <c r="S48" s="968" t="s">
        <v>472</v>
      </c>
      <c r="T48" s="725">
        <v>15</v>
      </c>
      <c r="U48" s="726" t="str">
        <f>+P54</f>
        <v>Byron Raaff</v>
      </c>
      <c r="V48" s="848"/>
      <c r="W48" s="697"/>
      <c r="X48" s="832" t="s">
        <v>473</v>
      </c>
      <c r="Y48" s="725">
        <v>14</v>
      </c>
      <c r="Z48" s="726" t="str">
        <f>+U51</f>
        <v>Dylan Kapnias</v>
      </c>
      <c r="AA48" s="739"/>
      <c r="AB48" s="759">
        <f>+AA48+V51+Q51</f>
        <v>3</v>
      </c>
      <c r="AC48" s="707">
        <v>14</v>
      </c>
      <c r="AD48" s="708" t="str">
        <f>+Z51</f>
        <v>Byron Raaff</v>
      </c>
    </row>
    <row r="49" spans="1:30" s="696" customFormat="1" ht="24.95" customHeight="1" x14ac:dyDescent="0.2">
      <c r="A49" s="752"/>
      <c r="D49" s="833" t="s">
        <v>460</v>
      </c>
      <c r="E49" s="740"/>
      <c r="F49" s="743"/>
      <c r="G49" s="839"/>
      <c r="I49" s="833" t="s">
        <v>460</v>
      </c>
      <c r="J49" s="740"/>
      <c r="K49" s="689"/>
      <c r="L49" s="839"/>
      <c r="M49" s="688"/>
      <c r="N49" s="965" t="s">
        <v>460</v>
      </c>
      <c r="O49" s="717"/>
      <c r="P49" s="727"/>
      <c r="Q49" s="850"/>
      <c r="R49" s="693"/>
      <c r="S49" s="965" t="s">
        <v>460</v>
      </c>
      <c r="T49" s="717"/>
      <c r="U49" s="727"/>
      <c r="V49" s="850"/>
      <c r="W49" s="693"/>
      <c r="X49" s="829" t="s">
        <v>460</v>
      </c>
      <c r="Y49" s="717"/>
      <c r="Z49" s="727"/>
      <c r="AA49" s="719"/>
      <c r="AB49" s="757"/>
      <c r="AC49" s="703"/>
      <c r="AD49" s="695"/>
    </row>
    <row r="50" spans="1:30" s="696" customFormat="1" ht="24.95" customHeight="1" x14ac:dyDescent="0.2">
      <c r="A50" s="752"/>
      <c r="D50" s="834">
        <f>D44+1</f>
        <v>283</v>
      </c>
      <c r="E50" s="703"/>
      <c r="F50" s="744"/>
      <c r="G50" s="840"/>
      <c r="I50" s="834">
        <f>I44+1</f>
        <v>290</v>
      </c>
      <c r="J50" s="703"/>
      <c r="K50" s="698"/>
      <c r="L50" s="840"/>
      <c r="M50" s="688"/>
      <c r="N50" s="966">
        <f>N38+1</f>
        <v>297</v>
      </c>
      <c r="O50" s="720"/>
      <c r="P50" s="724"/>
      <c r="Q50" s="851"/>
      <c r="R50" s="693"/>
      <c r="S50" s="966"/>
      <c r="T50" s="720"/>
      <c r="U50" s="724"/>
      <c r="V50" s="851"/>
      <c r="W50" s="693"/>
      <c r="X50" s="830"/>
      <c r="Y50" s="720"/>
      <c r="Z50" s="724"/>
      <c r="AA50" s="722"/>
      <c r="AB50" s="757"/>
      <c r="AC50" s="703"/>
      <c r="AD50" s="695"/>
    </row>
    <row r="51" spans="1:30" s="696" customFormat="1" ht="24.95" customHeight="1" thickBot="1" x14ac:dyDescent="0.25">
      <c r="A51" s="752"/>
      <c r="D51" s="835" t="s">
        <v>461</v>
      </c>
      <c r="E51" s="709">
        <v>8</v>
      </c>
      <c r="F51" s="744" t="str">
        <f>+B13</f>
        <v>Muhammad Abraham</v>
      </c>
      <c r="G51" s="841"/>
      <c r="I51" s="835" t="s">
        <v>461</v>
      </c>
      <c r="J51" s="709">
        <v>12</v>
      </c>
      <c r="K51" s="698" t="str">
        <f>IF(G36=3,F33,F36)</f>
        <v>Duart Booysen</v>
      </c>
      <c r="L51" s="841"/>
      <c r="M51" s="688"/>
      <c r="N51" s="967" t="s">
        <v>461</v>
      </c>
      <c r="O51" s="723">
        <v>14</v>
      </c>
      <c r="P51" s="724" t="str">
        <f>IF(L48=3,K45,K48)</f>
        <v>Dylan Kapnias</v>
      </c>
      <c r="Q51" s="848"/>
      <c r="R51" s="693"/>
      <c r="S51" s="967" t="s">
        <v>461</v>
      </c>
      <c r="T51" s="723">
        <v>14</v>
      </c>
      <c r="U51" s="724" t="str">
        <f>+P51</f>
        <v>Dylan Kapnias</v>
      </c>
      <c r="V51" s="848">
        <v>3</v>
      </c>
      <c r="W51" s="693"/>
      <c r="X51" s="831" t="s">
        <v>461</v>
      </c>
      <c r="Y51" s="723">
        <v>15</v>
      </c>
      <c r="Z51" s="724" t="str">
        <f>+U48</f>
        <v>Byron Raaff</v>
      </c>
      <c r="AA51" s="739">
        <v>3</v>
      </c>
      <c r="AB51" s="757">
        <f>+AA51+V48+Q54</f>
        <v>3</v>
      </c>
      <c r="AC51" s="707">
        <v>15</v>
      </c>
      <c r="AD51" s="708" t="str">
        <f>+Z48</f>
        <v>Dylan Kapnias</v>
      </c>
    </row>
    <row r="52" spans="1:30" s="696" customFormat="1" ht="24.95" customHeight="1" x14ac:dyDescent="0.2">
      <c r="A52" s="752"/>
      <c r="D52" s="834">
        <v>5</v>
      </c>
      <c r="E52" s="709"/>
      <c r="F52" s="744"/>
      <c r="G52" s="840"/>
      <c r="I52" s="834">
        <v>3</v>
      </c>
      <c r="J52" s="709"/>
      <c r="K52" s="698"/>
      <c r="L52" s="840"/>
      <c r="M52" s="688"/>
      <c r="N52" s="966">
        <v>2</v>
      </c>
      <c r="O52" s="723"/>
      <c r="P52" s="724"/>
      <c r="Q52" s="851"/>
      <c r="R52" s="693"/>
      <c r="S52" s="966"/>
      <c r="T52" s="723"/>
      <c r="U52" s="724"/>
      <c r="V52" s="851"/>
      <c r="W52" s="693"/>
      <c r="X52" s="830"/>
      <c r="Y52" s="723"/>
      <c r="Z52" s="724"/>
      <c r="AA52" s="722"/>
      <c r="AB52" s="757"/>
      <c r="AC52" s="709"/>
      <c r="AD52" s="695"/>
    </row>
    <row r="53" spans="1:30" s="696" customFormat="1" ht="24.95" customHeight="1" x14ac:dyDescent="0.2">
      <c r="A53" s="752"/>
      <c r="D53" s="835" t="s">
        <v>462</v>
      </c>
      <c r="E53" s="709"/>
      <c r="F53" s="744"/>
      <c r="G53" s="840"/>
      <c r="I53" s="835" t="s">
        <v>463</v>
      </c>
      <c r="J53" s="709"/>
      <c r="K53" s="698"/>
      <c r="L53" s="840"/>
      <c r="M53" s="688"/>
      <c r="N53" s="967" t="s">
        <v>462</v>
      </c>
      <c r="O53" s="723"/>
      <c r="P53" s="724"/>
      <c r="Q53" s="851"/>
      <c r="R53" s="693"/>
      <c r="S53" s="967" t="s">
        <v>462</v>
      </c>
      <c r="T53" s="723"/>
      <c r="U53" s="724"/>
      <c r="V53" s="851"/>
      <c r="W53" s="693"/>
      <c r="X53" s="831" t="s">
        <v>464</v>
      </c>
      <c r="Y53" s="723"/>
      <c r="Z53" s="724"/>
      <c r="AA53" s="722"/>
      <c r="AB53" s="757"/>
      <c r="AC53" s="709"/>
      <c r="AD53" s="695"/>
    </row>
    <row r="54" spans="1:30" s="696" customFormat="1" ht="24.95" customHeight="1" thickBot="1" x14ac:dyDescent="0.25">
      <c r="A54" s="752"/>
      <c r="D54" s="836" t="s">
        <v>85</v>
      </c>
      <c r="E54" s="707">
        <v>9</v>
      </c>
      <c r="F54" s="745" t="str">
        <f>+B14</f>
        <v>Fabrizio de Canha</v>
      </c>
      <c r="G54" s="841"/>
      <c r="I54" s="836" t="s">
        <v>482</v>
      </c>
      <c r="J54" s="707">
        <v>13</v>
      </c>
      <c r="K54" s="710" t="str">
        <f>IF(G29=3,F27,F29)</f>
        <v>Wean vd Merwe</v>
      </c>
      <c r="L54" s="841"/>
      <c r="M54" s="688"/>
      <c r="N54" s="968" t="s">
        <v>468</v>
      </c>
      <c r="O54" s="725">
        <v>15</v>
      </c>
      <c r="P54" s="726" t="str">
        <f>IF(L42=3,K39,K42)</f>
        <v>Byron Raaff</v>
      </c>
      <c r="Q54" s="848"/>
      <c r="R54" s="693"/>
      <c r="S54" s="968"/>
      <c r="T54" s="725">
        <v>16</v>
      </c>
      <c r="U54" s="936" t="str">
        <f>+P48</f>
        <v>Bye</v>
      </c>
      <c r="V54" s="848">
        <v>0</v>
      </c>
      <c r="W54" s="697"/>
      <c r="X54" s="832"/>
      <c r="Y54" s="725">
        <v>16</v>
      </c>
      <c r="Z54" s="936" t="str">
        <f>+U54</f>
        <v>Bye</v>
      </c>
      <c r="AA54" s="739">
        <v>0</v>
      </c>
      <c r="AB54" s="759">
        <f>+AA54+V54+Q48</f>
        <v>0</v>
      </c>
      <c r="AC54" s="707">
        <v>16</v>
      </c>
      <c r="AD54" s="708" t="str">
        <f>+Z54</f>
        <v>Bye</v>
      </c>
    </row>
    <row r="55" spans="1:30" ht="24" customHeight="1" x14ac:dyDescent="0.35">
      <c r="E55" s="2"/>
      <c r="F55" s="17"/>
      <c r="G55" s="843"/>
      <c r="J55" s="70"/>
      <c r="K55" s="86"/>
      <c r="L55" s="845"/>
      <c r="N55" s="194"/>
      <c r="O55" s="70"/>
      <c r="P55" s="18"/>
      <c r="Q55" s="845"/>
      <c r="S55" s="194"/>
      <c r="V55" s="761"/>
      <c r="W55" s="15"/>
      <c r="X55" s="193"/>
      <c r="Y55"/>
      <c r="AB55" s="760"/>
    </row>
    <row r="56" spans="1:30" ht="24" customHeight="1" x14ac:dyDescent="0.35">
      <c r="E56" s="2"/>
      <c r="F56" s="17"/>
      <c r="G56" s="843"/>
      <c r="J56" s="70"/>
      <c r="K56" s="86"/>
      <c r="L56" s="845"/>
      <c r="N56" s="194"/>
      <c r="O56" s="70"/>
      <c r="P56" s="18"/>
      <c r="Q56" s="845"/>
      <c r="S56" s="194"/>
      <c r="V56" s="761"/>
      <c r="W56" s="15"/>
      <c r="X56" s="193"/>
      <c r="Y56"/>
      <c r="AB56" s="760"/>
    </row>
    <row r="57" spans="1:30" ht="24" customHeight="1" x14ac:dyDescent="0.35">
      <c r="E57" s="2"/>
      <c r="F57" s="17"/>
      <c r="G57" s="843"/>
      <c r="J57" s="70"/>
      <c r="K57" s="86"/>
      <c r="L57" s="845"/>
      <c r="N57" s="194"/>
      <c r="O57" s="70"/>
      <c r="P57" s="18"/>
      <c r="Q57" s="845"/>
      <c r="S57" s="194"/>
      <c r="V57" s="761"/>
      <c r="W57" s="15"/>
      <c r="X57" s="193"/>
      <c r="Y57"/>
    </row>
    <row r="58" spans="1:30" ht="24" customHeight="1" x14ac:dyDescent="0.35">
      <c r="E58" s="2"/>
      <c r="F58" s="17"/>
      <c r="G58" s="843"/>
      <c r="J58" s="70"/>
      <c r="K58" s="86"/>
      <c r="L58" s="845"/>
      <c r="N58" s="194"/>
      <c r="O58" s="70"/>
      <c r="P58" s="18"/>
      <c r="Q58" s="845"/>
      <c r="S58" s="194"/>
      <c r="V58" s="761"/>
      <c r="W58" s="15"/>
      <c r="X58" s="193"/>
      <c r="Y58"/>
    </row>
    <row r="59" spans="1:30" ht="24" customHeight="1" x14ac:dyDescent="0.35">
      <c r="E59" s="2"/>
      <c r="F59" s="17"/>
      <c r="G59" s="843"/>
      <c r="J59" s="70"/>
      <c r="K59" s="86"/>
      <c r="L59" s="845"/>
      <c r="N59" s="194"/>
      <c r="O59" s="70"/>
      <c r="P59" s="18"/>
      <c r="Q59" s="845"/>
      <c r="S59" s="194"/>
      <c r="V59" s="761"/>
      <c r="W59" s="15"/>
      <c r="X59" s="193"/>
      <c r="Y59"/>
    </row>
    <row r="60" spans="1:30" ht="24" customHeight="1" x14ac:dyDescent="0.35">
      <c r="E60" s="2"/>
      <c r="F60" s="17"/>
      <c r="G60" s="843"/>
      <c r="J60" s="70"/>
      <c r="K60" s="86"/>
      <c r="L60" s="845"/>
      <c r="N60" s="194"/>
      <c r="O60" s="70"/>
      <c r="P60" s="18"/>
      <c r="Q60" s="845"/>
      <c r="S60" s="194"/>
      <c r="V60" s="761"/>
      <c r="W60" s="15"/>
      <c r="X60" s="193"/>
      <c r="Y60"/>
    </row>
    <row r="61" spans="1:30" ht="24" customHeight="1" x14ac:dyDescent="0.35">
      <c r="E61" s="2"/>
      <c r="F61" s="17"/>
      <c r="G61" s="843"/>
      <c r="J61" s="70"/>
      <c r="K61" s="86"/>
      <c r="L61" s="845"/>
      <c r="N61" s="194"/>
      <c r="O61" s="70"/>
      <c r="P61" s="18"/>
      <c r="Q61" s="845"/>
      <c r="S61" s="194"/>
      <c r="V61" s="761"/>
      <c r="W61" s="15"/>
      <c r="X61" s="193"/>
      <c r="Y61"/>
    </row>
    <row r="62" spans="1:30" ht="24" customHeight="1" x14ac:dyDescent="0.35">
      <c r="E62" s="2"/>
      <c r="F62" s="17"/>
      <c r="G62" s="843"/>
      <c r="J62" s="70"/>
      <c r="K62" s="86"/>
      <c r="L62" s="845"/>
      <c r="N62" s="194"/>
      <c r="O62" s="70"/>
      <c r="P62" s="18"/>
      <c r="Q62" s="845"/>
      <c r="S62" s="194"/>
      <c r="V62" s="761"/>
      <c r="W62" s="15"/>
      <c r="X62" s="193"/>
      <c r="Y62"/>
    </row>
    <row r="63" spans="1:30" ht="24" customHeight="1" x14ac:dyDescent="0.35">
      <c r="E63" s="2"/>
      <c r="F63" s="17"/>
      <c r="G63" s="843"/>
      <c r="J63" s="70"/>
      <c r="K63" s="4"/>
      <c r="L63" s="845"/>
      <c r="N63" s="194"/>
      <c r="O63" s="70"/>
      <c r="P63" s="18"/>
      <c r="Q63" s="845"/>
      <c r="S63" s="194"/>
      <c r="V63" s="761"/>
      <c r="W63" s="15"/>
      <c r="X63" s="193"/>
      <c r="Y63"/>
    </row>
    <row r="64" spans="1:30" ht="24" customHeight="1" x14ac:dyDescent="0.35">
      <c r="E64" s="2"/>
      <c r="F64" s="17"/>
      <c r="G64" s="843"/>
      <c r="J64" s="70"/>
      <c r="K64" s="4"/>
      <c r="L64" s="845"/>
      <c r="N64" s="194"/>
      <c r="O64" s="70"/>
      <c r="P64" s="18"/>
      <c r="Q64" s="845"/>
      <c r="S64" s="194"/>
      <c r="V64" s="761"/>
      <c r="W64" s="15"/>
      <c r="X64" s="193"/>
      <c r="Y64"/>
    </row>
    <row r="65" spans="5:25" ht="24" customHeight="1" x14ac:dyDescent="0.35">
      <c r="E65" s="2"/>
      <c r="F65" s="17"/>
      <c r="G65" s="843"/>
      <c r="J65" s="70"/>
      <c r="K65" s="4"/>
      <c r="L65" s="845"/>
      <c r="N65" s="194"/>
      <c r="O65" s="70"/>
      <c r="P65" s="18"/>
      <c r="Q65" s="845"/>
      <c r="S65" s="194"/>
      <c r="V65" s="761"/>
      <c r="W65" s="15"/>
      <c r="X65" s="193"/>
      <c r="Y65"/>
    </row>
    <row r="66" spans="5:25" ht="24" customHeight="1" x14ac:dyDescent="0.35">
      <c r="E66" s="2"/>
      <c r="F66" s="17"/>
      <c r="G66" s="843"/>
      <c r="J66" s="70"/>
      <c r="K66" s="4"/>
      <c r="L66" s="845"/>
      <c r="N66" s="194"/>
      <c r="O66" s="70"/>
      <c r="P66" s="18"/>
      <c r="Q66" s="845"/>
      <c r="S66" s="194"/>
      <c r="V66" s="761"/>
      <c r="W66" s="15"/>
      <c r="X66" s="193"/>
      <c r="Y66"/>
    </row>
    <row r="67" spans="5:25" ht="24" customHeight="1" x14ac:dyDescent="0.35">
      <c r="E67" s="2"/>
      <c r="F67" s="17"/>
      <c r="G67" s="843"/>
      <c r="J67" s="70"/>
      <c r="K67" s="4"/>
      <c r="L67" s="845"/>
      <c r="N67" s="194"/>
      <c r="O67" s="70"/>
      <c r="P67" s="18"/>
      <c r="Q67" s="845"/>
      <c r="S67" s="194"/>
      <c r="V67" s="761"/>
      <c r="W67" s="15"/>
      <c r="X67" s="193"/>
      <c r="Y67"/>
    </row>
    <row r="68" spans="5:25" x14ac:dyDescent="0.35">
      <c r="E68" s="2"/>
      <c r="F68" s="17"/>
      <c r="G68" s="843"/>
      <c r="J68" s="70"/>
      <c r="K68" s="4"/>
      <c r="L68" s="845"/>
      <c r="N68" s="194"/>
      <c r="O68" s="70"/>
      <c r="P68" s="18"/>
      <c r="Q68" s="845"/>
      <c r="S68" s="194"/>
      <c r="V68" s="761"/>
      <c r="W68" s="15"/>
      <c r="X68" s="193"/>
      <c r="Y68"/>
    </row>
    <row r="69" spans="5:25" x14ac:dyDescent="0.35">
      <c r="E69" s="2"/>
      <c r="F69" s="17"/>
      <c r="G69" s="843"/>
      <c r="J69" s="70"/>
      <c r="K69" s="4"/>
      <c r="L69" s="845"/>
      <c r="N69" s="194"/>
      <c r="O69" s="70"/>
      <c r="P69" s="18"/>
      <c r="Q69" s="845"/>
      <c r="S69" s="194"/>
      <c r="V69" s="761"/>
      <c r="W69" s="15"/>
      <c r="X69" s="193"/>
      <c r="Y69"/>
    </row>
    <row r="70" spans="5:25" x14ac:dyDescent="0.35">
      <c r="E70" s="2"/>
      <c r="F70" s="17"/>
      <c r="G70" s="843"/>
      <c r="J70" s="70"/>
      <c r="K70" s="4"/>
      <c r="L70" s="845"/>
      <c r="N70" s="194"/>
      <c r="O70" s="70"/>
      <c r="P70" s="18"/>
      <c r="Q70" s="845"/>
      <c r="S70" s="194"/>
      <c r="V70" s="761"/>
      <c r="W70" s="15"/>
      <c r="X70" s="193"/>
      <c r="Y70"/>
    </row>
    <row r="71" spans="5:25" x14ac:dyDescent="0.35">
      <c r="E71" s="2"/>
      <c r="F71" s="17"/>
      <c r="G71" s="843"/>
      <c r="J71" s="70"/>
      <c r="K71" s="4"/>
      <c r="L71" s="845"/>
      <c r="N71" s="194"/>
      <c r="O71" s="70"/>
      <c r="P71" s="18"/>
      <c r="Q71" s="845"/>
      <c r="S71" s="194"/>
      <c r="V71" s="761"/>
      <c r="W71" s="15"/>
      <c r="X71" s="193"/>
      <c r="Y71"/>
    </row>
    <row r="72" spans="5:25" x14ac:dyDescent="0.35">
      <c r="E72" s="2"/>
      <c r="F72" s="17"/>
      <c r="G72" s="843"/>
      <c r="J72" s="70"/>
      <c r="K72" s="4"/>
      <c r="L72" s="845"/>
      <c r="N72" s="194"/>
      <c r="O72" s="70"/>
      <c r="P72" s="18"/>
      <c r="Q72" s="845"/>
      <c r="S72" s="194"/>
      <c r="V72" s="761"/>
      <c r="W72" s="15"/>
      <c r="X72" s="193"/>
      <c r="Y72"/>
    </row>
  </sheetData>
  <sheetProtection password="CE28" sheet="1" objects="1" scenarios="1"/>
  <mergeCells count="4">
    <mergeCell ref="A1:AD1"/>
    <mergeCell ref="A2:AD2"/>
    <mergeCell ref="A3:AD3"/>
    <mergeCell ref="N5:AA5"/>
  </mergeCells>
  <printOptions horizontalCentered="1"/>
  <pageMargins left="0.11811023622047245" right="0.11811023622047245" top="0.15748031496062992" bottom="0.15748031496062992" header="0.31496062992125984" footer="0.31496062992125984"/>
  <pageSetup paperSize="8" scale="60" fitToHeight="0" orientation="landscape" r:id="rId1"/>
  <rowBreaks count="1" manualBreakCount="1">
    <brk id="54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7" zoomScale="80" zoomScaleNormal="80" zoomScaleSheetLayoutView="80" workbookViewId="0">
      <selection activeCell="K22" sqref="K22"/>
    </sheetView>
  </sheetViews>
  <sheetFormatPr defaultColWidth="9.140625" defaultRowHeight="30" customHeight="1" x14ac:dyDescent="0.2"/>
  <cols>
    <col min="1" max="1" width="8.7109375" style="574" customWidth="1"/>
    <col min="2" max="2" width="23.42578125" style="574" bestFit="1" customWidth="1"/>
    <col min="3" max="12" width="8.7109375" style="574" customWidth="1"/>
    <col min="13" max="13" width="10.7109375" style="574" customWidth="1"/>
    <col min="14" max="18" width="8.7109375" style="574" customWidth="1"/>
    <col min="19" max="16384" width="9.140625" style="574"/>
  </cols>
  <sheetData>
    <row r="1" spans="1:23" ht="30" customHeight="1" x14ac:dyDescent="0.2">
      <c r="A1" s="1023" t="s">
        <v>165</v>
      </c>
      <c r="B1" s="1023"/>
      <c r="C1" s="1023"/>
      <c r="D1" s="1023"/>
      <c r="E1" s="1023"/>
      <c r="F1" s="1023"/>
      <c r="G1" s="1023"/>
      <c r="H1" s="1023"/>
      <c r="I1" s="1023"/>
      <c r="J1" s="1023"/>
      <c r="K1" s="1023"/>
      <c r="L1" s="1023"/>
      <c r="M1" s="1023"/>
      <c r="N1" s="1023"/>
      <c r="O1" s="1023"/>
      <c r="P1" s="1023"/>
      <c r="Q1" s="1023"/>
      <c r="R1" s="1023"/>
      <c r="S1" s="207"/>
      <c r="T1" s="207"/>
      <c r="U1" s="207"/>
      <c r="V1" s="207"/>
      <c r="W1" s="573"/>
    </row>
    <row r="2" spans="1:23" ht="30" customHeight="1" x14ac:dyDescent="0.2">
      <c r="A2" s="1024" t="s">
        <v>188</v>
      </c>
      <c r="B2" s="1024"/>
      <c r="C2" s="1024"/>
      <c r="D2" s="1024"/>
      <c r="E2" s="1024"/>
      <c r="F2" s="1024"/>
      <c r="G2" s="1024"/>
      <c r="H2" s="1024"/>
      <c r="I2" s="1024"/>
      <c r="J2" s="1024"/>
      <c r="K2" s="1024"/>
      <c r="L2" s="1024"/>
      <c r="M2" s="1024"/>
      <c r="N2" s="1024"/>
      <c r="O2" s="1024"/>
      <c r="P2" s="1024"/>
      <c r="Q2" s="1024"/>
      <c r="R2" s="1024"/>
      <c r="S2" s="207"/>
      <c r="T2" s="575"/>
    </row>
    <row r="3" spans="1:23" ht="30" customHeight="1" x14ac:dyDescent="0.2">
      <c r="A3" s="1025" t="s">
        <v>492</v>
      </c>
      <c r="B3" s="1025"/>
      <c r="C3" s="1025"/>
      <c r="D3" s="1025"/>
      <c r="E3" s="1025"/>
      <c r="F3" s="1025"/>
      <c r="G3" s="1025"/>
      <c r="H3" s="1025"/>
      <c r="I3" s="1025"/>
      <c r="J3" s="1025"/>
      <c r="K3" s="1025"/>
      <c r="L3" s="1025"/>
      <c r="M3" s="1025"/>
      <c r="N3" s="1025"/>
      <c r="O3" s="1025"/>
      <c r="P3" s="1025"/>
      <c r="Q3" s="1025"/>
      <c r="R3" s="1025"/>
      <c r="S3" s="207"/>
      <c r="T3" s="575"/>
    </row>
    <row r="4" spans="1:23" ht="30" customHeight="1" thickBot="1" x14ac:dyDescent="0.25">
      <c r="A4" s="576"/>
      <c r="B4" s="576"/>
      <c r="C4" s="576"/>
      <c r="D4" s="577"/>
      <c r="E4" s="576"/>
      <c r="F4" s="576"/>
      <c r="G4" s="577"/>
      <c r="H4" s="577"/>
      <c r="I4" s="576"/>
    </row>
    <row r="5" spans="1:23" s="587" customFormat="1" ht="30" customHeight="1" thickBot="1" x14ac:dyDescent="0.25">
      <c r="A5" s="578" t="s">
        <v>0</v>
      </c>
      <c r="B5" s="773" t="s">
        <v>1</v>
      </c>
      <c r="C5" s="579">
        <v>1</v>
      </c>
      <c r="D5" s="580">
        <v>2</v>
      </c>
      <c r="E5" s="581">
        <v>3</v>
      </c>
      <c r="F5" s="582">
        <v>4</v>
      </c>
      <c r="G5" s="581">
        <v>5</v>
      </c>
      <c r="H5" s="583">
        <v>6</v>
      </c>
      <c r="I5" s="584" t="s">
        <v>2</v>
      </c>
      <c r="J5" s="584" t="s">
        <v>6</v>
      </c>
      <c r="K5" s="585"/>
      <c r="L5" s="586" t="s">
        <v>495</v>
      </c>
      <c r="M5" s="649"/>
      <c r="N5" s="649"/>
      <c r="O5" s="649"/>
      <c r="P5" s="649"/>
      <c r="Q5" s="649"/>
    </row>
    <row r="6" spans="1:23" s="587" customFormat="1" ht="30" customHeight="1" x14ac:dyDescent="0.2">
      <c r="A6" s="588">
        <v>1</v>
      </c>
      <c r="B6" s="774" t="str">
        <f>'GIRLS ENTRIES'!C3 &amp; " " &amp;'GIRLS ENTRIES'!B3</f>
        <v>Awande Malinga</v>
      </c>
      <c r="C6" s="589"/>
      <c r="D6" s="590"/>
      <c r="E6" s="590"/>
      <c r="F6" s="590"/>
      <c r="G6" s="590"/>
      <c r="H6" s="591"/>
      <c r="I6" s="592">
        <f t="shared" ref="I6:I11" si="0">SUM(C6:G6)</f>
        <v>0</v>
      </c>
      <c r="J6" s="592"/>
      <c r="K6" s="593"/>
      <c r="L6" s="782" t="s">
        <v>497</v>
      </c>
      <c r="M6" s="781"/>
      <c r="N6" s="781"/>
      <c r="O6" s="781"/>
      <c r="P6" s="781"/>
      <c r="Q6" s="781"/>
    </row>
    <row r="7" spans="1:23" s="587" customFormat="1" ht="30" customHeight="1" x14ac:dyDescent="0.2">
      <c r="A7" s="595">
        <v>2</v>
      </c>
      <c r="B7" s="775" t="str">
        <f>'GIRLS ENTRIES'!C4 &amp; " " &amp;'GIRLS ENTRIES'!B4</f>
        <v>Catelin Robson</v>
      </c>
      <c r="C7" s="596"/>
      <c r="D7" s="597"/>
      <c r="E7" s="598"/>
      <c r="F7" s="598"/>
      <c r="G7" s="598"/>
      <c r="H7" s="599"/>
      <c r="I7" s="600">
        <f t="shared" si="0"/>
        <v>0</v>
      </c>
      <c r="J7" s="600"/>
      <c r="K7" s="593"/>
      <c r="L7" s="782"/>
    </row>
    <row r="8" spans="1:23" s="587" customFormat="1" ht="30" customHeight="1" x14ac:dyDescent="0.2">
      <c r="A8" s="595">
        <v>3</v>
      </c>
      <c r="B8" s="775" t="str">
        <f>'GIRLS ENTRIES'!C5 &amp; " " &amp;'GIRLS ENTRIES'!B5</f>
        <v>Zene Fourie</v>
      </c>
      <c r="C8" s="596"/>
      <c r="D8" s="598"/>
      <c r="E8" s="597"/>
      <c r="F8" s="598"/>
      <c r="G8" s="598"/>
      <c r="H8" s="599"/>
      <c r="I8" s="600">
        <f t="shared" si="0"/>
        <v>0</v>
      </c>
      <c r="J8" s="600"/>
      <c r="K8" s="593"/>
      <c r="L8" s="782" t="s">
        <v>496</v>
      </c>
      <c r="M8" s="781"/>
      <c r="N8" s="781"/>
      <c r="O8" s="781"/>
      <c r="P8" s="781"/>
      <c r="Q8" s="781"/>
    </row>
    <row r="9" spans="1:23" s="587" customFormat="1" ht="30" customHeight="1" x14ac:dyDescent="0.2">
      <c r="A9" s="595">
        <v>4</v>
      </c>
      <c r="B9" s="775" t="str">
        <f>'GIRLS ENTRIES'!C6 &amp; " " &amp;'GIRLS ENTRIES'!B6</f>
        <v>Anja vd Merwe</v>
      </c>
      <c r="C9" s="596"/>
      <c r="D9" s="598"/>
      <c r="E9" s="598"/>
      <c r="F9" s="597"/>
      <c r="G9" s="598"/>
      <c r="H9" s="599"/>
      <c r="I9" s="600">
        <f t="shared" si="0"/>
        <v>0</v>
      </c>
      <c r="J9" s="600"/>
      <c r="K9" s="593"/>
    </row>
    <row r="10" spans="1:23" s="587" customFormat="1" ht="30" customHeight="1" x14ac:dyDescent="0.2">
      <c r="A10" s="595">
        <v>5</v>
      </c>
      <c r="B10" s="775" t="str">
        <f>'GIRLS ENTRIES'!C7 &amp; " " &amp;'GIRLS ENTRIES'!B7</f>
        <v>Shannon Fraser</v>
      </c>
      <c r="C10" s="596"/>
      <c r="D10" s="598"/>
      <c r="E10" s="598"/>
      <c r="F10" s="598"/>
      <c r="G10" s="597"/>
      <c r="H10" s="601"/>
      <c r="I10" s="600">
        <f t="shared" si="0"/>
        <v>0</v>
      </c>
      <c r="J10" s="600"/>
      <c r="K10" s="593"/>
      <c r="L10" s="782" t="s">
        <v>509</v>
      </c>
      <c r="M10" s="781"/>
      <c r="N10" s="781"/>
      <c r="O10" s="781"/>
      <c r="P10" s="781"/>
      <c r="Q10" s="781"/>
    </row>
    <row r="11" spans="1:23" s="587" customFormat="1" ht="30" customHeight="1" thickBot="1" x14ac:dyDescent="0.25">
      <c r="A11" s="602">
        <v>6</v>
      </c>
      <c r="B11" s="776" t="str">
        <f>'GIRLS ENTRIES'!C8 &amp; " " &amp;'GIRLS ENTRIES'!B8</f>
        <v>Claudia Lock</v>
      </c>
      <c r="C11" s="603"/>
      <c r="D11" s="604"/>
      <c r="E11" s="604"/>
      <c r="F11" s="604"/>
      <c r="G11" s="604"/>
      <c r="H11" s="605"/>
      <c r="I11" s="606">
        <f t="shared" si="0"/>
        <v>0</v>
      </c>
      <c r="J11" s="606"/>
      <c r="K11" s="593"/>
    </row>
    <row r="12" spans="1:23" s="587" customFormat="1" ht="30" customHeight="1" thickBot="1" x14ac:dyDescent="0.25">
      <c r="A12" s="607"/>
      <c r="B12" s="607"/>
      <c r="C12" s="607"/>
      <c r="D12" s="607"/>
      <c r="E12" s="607"/>
      <c r="F12" s="608"/>
      <c r="G12" s="608"/>
      <c r="H12" s="608"/>
      <c r="I12" s="608"/>
    </row>
    <row r="13" spans="1:23" s="594" customFormat="1" ht="30" customHeight="1" thickBot="1" x14ac:dyDescent="0.25">
      <c r="A13" s="637"/>
      <c r="B13" s="637"/>
      <c r="C13" s="637"/>
      <c r="D13" s="637"/>
      <c r="E13" s="637"/>
      <c r="F13" s="638"/>
      <c r="G13" s="638"/>
      <c r="H13" s="638"/>
      <c r="I13" s="609" t="s">
        <v>460</v>
      </c>
      <c r="J13" s="610" t="s">
        <v>3</v>
      </c>
      <c r="K13" s="610" t="s">
        <v>461</v>
      </c>
      <c r="L13" s="683" t="s">
        <v>70</v>
      </c>
      <c r="M13" s="684" t="s">
        <v>4</v>
      </c>
      <c r="N13" s="1029" t="s">
        <v>493</v>
      </c>
      <c r="O13" s="1030"/>
      <c r="P13" s="1030"/>
      <c r="Q13" s="1030"/>
      <c r="R13" s="1031"/>
    </row>
    <row r="14" spans="1:23" s="587" customFormat="1" ht="30" customHeight="1" x14ac:dyDescent="0.2">
      <c r="A14" s="611">
        <v>1</v>
      </c>
      <c r="B14" s="1036" t="str">
        <f>B6</f>
        <v>Awande Malinga</v>
      </c>
      <c r="C14" s="1037"/>
      <c r="D14" s="612" t="s">
        <v>5</v>
      </c>
      <c r="E14" s="613">
        <v>3</v>
      </c>
      <c r="F14" s="1038" t="str">
        <f>B8</f>
        <v>Zene Fourie</v>
      </c>
      <c r="G14" s="1038"/>
      <c r="H14" s="1039"/>
      <c r="I14" s="957">
        <v>1</v>
      </c>
      <c r="J14" s="958" t="s">
        <v>462</v>
      </c>
      <c r="K14" s="958">
        <v>6</v>
      </c>
      <c r="L14" s="976" t="s">
        <v>469</v>
      </c>
      <c r="M14" s="614"/>
      <c r="N14" s="1026"/>
      <c r="O14" s="1027"/>
      <c r="P14" s="1027"/>
      <c r="Q14" s="1027"/>
      <c r="R14" s="1028"/>
    </row>
    <row r="15" spans="1:23" s="587" customFormat="1" ht="30" customHeight="1" x14ac:dyDescent="0.2">
      <c r="A15" s="615">
        <v>2</v>
      </c>
      <c r="B15" s="1032" t="str">
        <f>B7</f>
        <v>Catelin Robson</v>
      </c>
      <c r="C15" s="1033"/>
      <c r="D15" s="616" t="s">
        <v>5</v>
      </c>
      <c r="E15" s="617">
        <v>5</v>
      </c>
      <c r="F15" s="1034" t="str">
        <f>B10</f>
        <v>Shannon Fraser</v>
      </c>
      <c r="G15" s="1034"/>
      <c r="H15" s="1035"/>
      <c r="I15" s="959">
        <f>I14+1</f>
        <v>2</v>
      </c>
      <c r="J15" s="960" t="s">
        <v>462</v>
      </c>
      <c r="K15" s="960">
        <v>7</v>
      </c>
      <c r="L15" s="961" t="s">
        <v>469</v>
      </c>
      <c r="M15" s="618"/>
      <c r="N15" s="1017"/>
      <c r="O15" s="1018"/>
      <c r="P15" s="1018"/>
      <c r="Q15" s="1018"/>
      <c r="R15" s="1019"/>
    </row>
    <row r="16" spans="1:23" s="587" customFormat="1" ht="30" customHeight="1" thickBot="1" x14ac:dyDescent="0.25">
      <c r="A16" s="619">
        <v>4</v>
      </c>
      <c r="B16" s="1041" t="str">
        <f>B9</f>
        <v>Anja vd Merwe</v>
      </c>
      <c r="C16" s="1042"/>
      <c r="D16" s="620" t="s">
        <v>5</v>
      </c>
      <c r="E16" s="621">
        <v>6</v>
      </c>
      <c r="F16" s="1043" t="str">
        <f>B11</f>
        <v>Claudia Lock</v>
      </c>
      <c r="G16" s="1043"/>
      <c r="H16" s="1044"/>
      <c r="I16" s="978">
        <f>I15+1</f>
        <v>3</v>
      </c>
      <c r="J16" s="979" t="s">
        <v>462</v>
      </c>
      <c r="K16" s="979">
        <v>7</v>
      </c>
      <c r="L16" s="981" t="s">
        <v>84</v>
      </c>
      <c r="M16" s="622"/>
      <c r="N16" s="1020"/>
      <c r="O16" s="1021"/>
      <c r="P16" s="1021"/>
      <c r="Q16" s="1021"/>
      <c r="R16" s="1022"/>
    </row>
    <row r="17" spans="1:18" s="587" customFormat="1" ht="30" customHeight="1" thickBot="1" x14ac:dyDescent="0.25">
      <c r="A17" s="623"/>
      <c r="B17" s="624"/>
      <c r="C17" s="625"/>
      <c r="D17" s="624"/>
      <c r="E17" s="623"/>
      <c r="F17" s="626"/>
      <c r="G17" s="626"/>
      <c r="H17" s="626"/>
      <c r="I17" s="609" t="s">
        <v>460</v>
      </c>
      <c r="J17" s="610" t="s">
        <v>3</v>
      </c>
      <c r="K17" s="610" t="s">
        <v>461</v>
      </c>
      <c r="L17" s="683" t="s">
        <v>70</v>
      </c>
      <c r="M17" s="684" t="s">
        <v>4</v>
      </c>
      <c r="N17" s="1029" t="s">
        <v>493</v>
      </c>
      <c r="O17" s="1030"/>
      <c r="P17" s="1030"/>
      <c r="Q17" s="1030"/>
      <c r="R17" s="1031"/>
    </row>
    <row r="18" spans="1:18" s="587" customFormat="1" ht="30" customHeight="1" x14ac:dyDescent="0.2">
      <c r="A18" s="611">
        <v>1</v>
      </c>
      <c r="B18" s="1036" t="str">
        <f>B14</f>
        <v>Awande Malinga</v>
      </c>
      <c r="C18" s="1036"/>
      <c r="D18" s="612" t="s">
        <v>5</v>
      </c>
      <c r="E18" s="613">
        <v>4</v>
      </c>
      <c r="F18" s="1038" t="str">
        <f>B16</f>
        <v>Anja vd Merwe</v>
      </c>
      <c r="G18" s="1038"/>
      <c r="H18" s="1040"/>
      <c r="I18" s="962">
        <f>I16+1</f>
        <v>4</v>
      </c>
      <c r="J18" s="963" t="s">
        <v>462</v>
      </c>
      <c r="K18" s="963">
        <v>7</v>
      </c>
      <c r="L18" s="964" t="s">
        <v>472</v>
      </c>
      <c r="M18" s="614"/>
      <c r="N18" s="1026"/>
      <c r="O18" s="1027"/>
      <c r="P18" s="1027"/>
      <c r="Q18" s="1027"/>
      <c r="R18" s="1028"/>
    </row>
    <row r="19" spans="1:18" s="587" customFormat="1" ht="30" customHeight="1" x14ac:dyDescent="0.2">
      <c r="A19" s="615">
        <v>3</v>
      </c>
      <c r="B19" s="1032" t="str">
        <f>F14</f>
        <v>Zene Fourie</v>
      </c>
      <c r="C19" s="1032"/>
      <c r="D19" s="616" t="s">
        <v>5</v>
      </c>
      <c r="E19" s="617">
        <v>5</v>
      </c>
      <c r="F19" s="1034" t="str">
        <f>F15</f>
        <v>Shannon Fraser</v>
      </c>
      <c r="G19" s="1034"/>
      <c r="H19" s="1046"/>
      <c r="I19" s="959">
        <f>I18+1</f>
        <v>5</v>
      </c>
      <c r="J19" s="960" t="s">
        <v>462</v>
      </c>
      <c r="K19" s="960">
        <v>7</v>
      </c>
      <c r="L19" s="961" t="s">
        <v>85</v>
      </c>
      <c r="M19" s="618"/>
      <c r="N19" s="1017"/>
      <c r="O19" s="1018"/>
      <c r="P19" s="1018"/>
      <c r="Q19" s="1018"/>
      <c r="R19" s="1019"/>
    </row>
    <row r="20" spans="1:18" s="587" customFormat="1" ht="30" customHeight="1" thickBot="1" x14ac:dyDescent="0.25">
      <c r="A20" s="619">
        <v>2</v>
      </c>
      <c r="B20" s="1041" t="str">
        <f>B15</f>
        <v>Catelin Robson</v>
      </c>
      <c r="C20" s="1042"/>
      <c r="D20" s="620" t="s">
        <v>5</v>
      </c>
      <c r="E20" s="621">
        <v>6</v>
      </c>
      <c r="F20" s="1043" t="str">
        <f>F16</f>
        <v>Claudia Lock</v>
      </c>
      <c r="G20" s="1043"/>
      <c r="H20" s="1045"/>
      <c r="I20" s="865">
        <f>I19+1</f>
        <v>6</v>
      </c>
      <c r="J20" s="866" t="s">
        <v>463</v>
      </c>
      <c r="K20" s="866">
        <v>5</v>
      </c>
      <c r="L20" s="867" t="s">
        <v>9</v>
      </c>
      <c r="M20" s="622"/>
      <c r="N20" s="1020"/>
      <c r="O20" s="1021"/>
      <c r="P20" s="1021"/>
      <c r="Q20" s="1021"/>
      <c r="R20" s="1022"/>
    </row>
    <row r="21" spans="1:18" s="587" customFormat="1" ht="30" customHeight="1" thickBot="1" x14ac:dyDescent="0.25">
      <c r="A21" s="623"/>
      <c r="B21" s="624"/>
      <c r="C21" s="625"/>
      <c r="D21" s="624"/>
      <c r="E21" s="623"/>
      <c r="F21" s="626"/>
      <c r="G21" s="626"/>
      <c r="H21" s="626"/>
      <c r="I21" s="609" t="s">
        <v>460</v>
      </c>
      <c r="J21" s="610" t="s">
        <v>3</v>
      </c>
      <c r="K21" s="610" t="s">
        <v>461</v>
      </c>
      <c r="L21" s="610" t="s">
        <v>70</v>
      </c>
      <c r="M21" s="684" t="s">
        <v>4</v>
      </c>
      <c r="N21" s="1029" t="s">
        <v>493</v>
      </c>
      <c r="O21" s="1030"/>
      <c r="P21" s="1030"/>
      <c r="Q21" s="1030"/>
      <c r="R21" s="1031"/>
    </row>
    <row r="22" spans="1:18" s="587" customFormat="1" ht="30" customHeight="1" x14ac:dyDescent="0.2">
      <c r="A22" s="628">
        <v>1</v>
      </c>
      <c r="B22" s="1036" t="str">
        <f>B14</f>
        <v>Awande Malinga</v>
      </c>
      <c r="C22" s="1037"/>
      <c r="D22" s="612" t="s">
        <v>5</v>
      </c>
      <c r="E22" s="629">
        <v>6</v>
      </c>
      <c r="F22" s="1038" t="str">
        <f>F16</f>
        <v>Claudia Lock</v>
      </c>
      <c r="G22" s="1038"/>
      <c r="H22" s="1040"/>
      <c r="I22" s="859">
        <f>I20+1</f>
        <v>7</v>
      </c>
      <c r="J22" s="860" t="s">
        <v>463</v>
      </c>
      <c r="K22" s="860">
        <v>2</v>
      </c>
      <c r="L22" s="868" t="s">
        <v>85</v>
      </c>
      <c r="M22" s="614"/>
      <c r="N22" s="1026"/>
      <c r="O22" s="1027"/>
      <c r="P22" s="1027"/>
      <c r="Q22" s="1027"/>
      <c r="R22" s="1028"/>
    </row>
    <row r="23" spans="1:18" s="587" customFormat="1" ht="30" customHeight="1" x14ac:dyDescent="0.2">
      <c r="A23" s="630">
        <v>2</v>
      </c>
      <c r="B23" s="1033" t="str">
        <f>B15</f>
        <v>Catelin Robson</v>
      </c>
      <c r="C23" s="1034"/>
      <c r="D23" s="616" t="s">
        <v>5</v>
      </c>
      <c r="E23" s="631">
        <v>3</v>
      </c>
      <c r="F23" s="1034" t="str">
        <f>F14</f>
        <v>Zene Fourie</v>
      </c>
      <c r="G23" s="1034"/>
      <c r="H23" s="1046"/>
      <c r="I23" s="959">
        <f>I22+1</f>
        <v>8</v>
      </c>
      <c r="J23" s="960" t="s">
        <v>462</v>
      </c>
      <c r="K23" s="960">
        <v>7</v>
      </c>
      <c r="L23" s="977" t="s">
        <v>471</v>
      </c>
      <c r="M23" s="618"/>
      <c r="N23" s="1017"/>
      <c r="O23" s="1018"/>
      <c r="P23" s="1018"/>
      <c r="Q23" s="1018"/>
      <c r="R23" s="1019"/>
    </row>
    <row r="24" spans="1:18" s="587" customFormat="1" ht="30" customHeight="1" thickBot="1" x14ac:dyDescent="0.25">
      <c r="A24" s="619">
        <v>4</v>
      </c>
      <c r="B24" s="1041" t="str">
        <f>B16</f>
        <v>Anja vd Merwe</v>
      </c>
      <c r="C24" s="1041"/>
      <c r="D24" s="620" t="s">
        <v>5</v>
      </c>
      <c r="E24" s="621">
        <v>5</v>
      </c>
      <c r="F24" s="1043" t="str">
        <f>F15</f>
        <v>Shannon Fraser</v>
      </c>
      <c r="G24" s="1043"/>
      <c r="H24" s="1045"/>
      <c r="I24" s="953">
        <f>I23+1</f>
        <v>9</v>
      </c>
      <c r="J24" s="954" t="s">
        <v>464</v>
      </c>
      <c r="K24" s="954">
        <v>6</v>
      </c>
      <c r="L24" s="955" t="s">
        <v>474</v>
      </c>
      <c r="M24" s="622"/>
      <c r="N24" s="1020"/>
      <c r="O24" s="1021"/>
      <c r="P24" s="1021"/>
      <c r="Q24" s="1021"/>
      <c r="R24" s="1022"/>
    </row>
    <row r="25" spans="1:18" s="587" customFormat="1" ht="30" customHeight="1" thickBot="1" x14ac:dyDescent="0.25">
      <c r="A25" s="623"/>
      <c r="B25" s="624"/>
      <c r="C25" s="625"/>
      <c r="D25" s="624"/>
      <c r="E25" s="623"/>
      <c r="F25" s="626"/>
      <c r="G25" s="626"/>
      <c r="H25" s="626"/>
      <c r="I25" s="609" t="s">
        <v>460</v>
      </c>
      <c r="J25" s="610" t="s">
        <v>3</v>
      </c>
      <c r="K25" s="610" t="s">
        <v>461</v>
      </c>
      <c r="L25" s="610" t="s">
        <v>70</v>
      </c>
      <c r="M25" s="684" t="s">
        <v>4</v>
      </c>
      <c r="N25" s="1029" t="s">
        <v>493</v>
      </c>
      <c r="O25" s="1030"/>
      <c r="P25" s="1030"/>
      <c r="Q25" s="1030"/>
      <c r="R25" s="1031"/>
    </row>
    <row r="26" spans="1:18" s="587" customFormat="1" ht="30" customHeight="1" x14ac:dyDescent="0.2">
      <c r="A26" s="611">
        <v>1</v>
      </c>
      <c r="B26" s="1036" t="str">
        <f>B14</f>
        <v>Awande Malinga</v>
      </c>
      <c r="C26" s="1036"/>
      <c r="D26" s="612" t="s">
        <v>5</v>
      </c>
      <c r="E26" s="613">
        <v>5</v>
      </c>
      <c r="F26" s="1038" t="str">
        <f>F15</f>
        <v>Shannon Fraser</v>
      </c>
      <c r="G26" s="1038"/>
      <c r="H26" s="1040"/>
      <c r="I26" s="879">
        <f>I24+1</f>
        <v>10</v>
      </c>
      <c r="J26" s="880" t="s">
        <v>464</v>
      </c>
      <c r="K26" s="880">
        <v>5</v>
      </c>
      <c r="L26" s="951" t="s">
        <v>69</v>
      </c>
      <c r="M26" s="614"/>
      <c r="N26" s="1026"/>
      <c r="O26" s="1027"/>
      <c r="P26" s="1027"/>
      <c r="Q26" s="1027"/>
      <c r="R26" s="1028"/>
    </row>
    <row r="27" spans="1:18" s="587" customFormat="1" ht="30" customHeight="1" x14ac:dyDescent="0.2">
      <c r="A27" s="615">
        <v>2</v>
      </c>
      <c r="B27" s="1032" t="str">
        <f>B15</f>
        <v>Catelin Robson</v>
      </c>
      <c r="C27" s="1032"/>
      <c r="D27" s="616" t="s">
        <v>5</v>
      </c>
      <c r="E27" s="617">
        <v>4</v>
      </c>
      <c r="F27" s="1034" t="str">
        <f>B16</f>
        <v>Anja vd Merwe</v>
      </c>
      <c r="G27" s="1034"/>
      <c r="H27" s="1046"/>
      <c r="I27" s="959">
        <f>I26+1</f>
        <v>11</v>
      </c>
      <c r="J27" s="960" t="s">
        <v>462</v>
      </c>
      <c r="K27" s="960">
        <v>7</v>
      </c>
      <c r="L27" s="977" t="s">
        <v>9</v>
      </c>
      <c r="M27" s="618"/>
      <c r="N27" s="1017"/>
      <c r="O27" s="1018"/>
      <c r="P27" s="1018"/>
      <c r="Q27" s="1018"/>
      <c r="R27" s="1019"/>
    </row>
    <row r="28" spans="1:18" s="587" customFormat="1" ht="30" customHeight="1" thickBot="1" x14ac:dyDescent="0.25">
      <c r="A28" s="632">
        <v>3</v>
      </c>
      <c r="B28" s="1047" t="str">
        <f>F14</f>
        <v>Zene Fourie</v>
      </c>
      <c r="C28" s="1048"/>
      <c r="D28" s="633" t="s">
        <v>5</v>
      </c>
      <c r="E28" s="621">
        <v>6</v>
      </c>
      <c r="F28" s="1049" t="str">
        <f>F16</f>
        <v>Claudia Lock</v>
      </c>
      <c r="G28" s="1050"/>
      <c r="H28" s="1051"/>
      <c r="I28" s="953">
        <f>I27+1</f>
        <v>12</v>
      </c>
      <c r="J28" s="954" t="s">
        <v>464</v>
      </c>
      <c r="K28" s="954">
        <v>7</v>
      </c>
      <c r="L28" s="955" t="s">
        <v>474</v>
      </c>
      <c r="M28" s="622"/>
      <c r="N28" s="1020"/>
      <c r="O28" s="1021"/>
      <c r="P28" s="1021"/>
      <c r="Q28" s="1021"/>
      <c r="R28" s="1022"/>
    </row>
    <row r="29" spans="1:18" s="587" customFormat="1" ht="30" customHeight="1" thickBot="1" x14ac:dyDescent="0.25">
      <c r="A29" s="623"/>
      <c r="B29" s="624"/>
      <c r="C29" s="625"/>
      <c r="D29" s="624"/>
      <c r="E29" s="623"/>
      <c r="F29" s="626"/>
      <c r="G29" s="626"/>
      <c r="H29" s="626"/>
      <c r="I29" s="635" t="s">
        <v>460</v>
      </c>
      <c r="J29" s="636" t="s">
        <v>3</v>
      </c>
      <c r="K29" s="636" t="s">
        <v>461</v>
      </c>
      <c r="L29" s="636" t="s">
        <v>70</v>
      </c>
      <c r="M29" s="684" t="s">
        <v>4</v>
      </c>
      <c r="N29" s="1029" t="s">
        <v>493</v>
      </c>
      <c r="O29" s="1030"/>
      <c r="P29" s="1030"/>
      <c r="Q29" s="1030"/>
      <c r="R29" s="1031"/>
    </row>
    <row r="30" spans="1:18" s="587" customFormat="1" ht="30" customHeight="1" x14ac:dyDescent="0.2">
      <c r="A30" s="611">
        <v>1</v>
      </c>
      <c r="B30" s="1036" t="str">
        <f>B14</f>
        <v>Awande Malinga</v>
      </c>
      <c r="C30" s="1037"/>
      <c r="D30" s="612" t="s">
        <v>5</v>
      </c>
      <c r="E30" s="613">
        <v>2</v>
      </c>
      <c r="F30" s="1038" t="str">
        <f>B15</f>
        <v>Catelin Robson</v>
      </c>
      <c r="G30" s="1038"/>
      <c r="H30" s="1040"/>
      <c r="I30" s="879">
        <f>I28+1</f>
        <v>13</v>
      </c>
      <c r="J30" s="880" t="s">
        <v>464</v>
      </c>
      <c r="K30" s="880">
        <v>7</v>
      </c>
      <c r="L30" s="951" t="s">
        <v>475</v>
      </c>
      <c r="M30" s="614"/>
      <c r="N30" s="1026"/>
      <c r="O30" s="1027"/>
      <c r="P30" s="1027"/>
      <c r="Q30" s="1027"/>
      <c r="R30" s="1028"/>
    </row>
    <row r="31" spans="1:18" s="587" customFormat="1" ht="30" customHeight="1" x14ac:dyDescent="0.2">
      <c r="A31" s="615">
        <v>3</v>
      </c>
      <c r="B31" s="1032" t="str">
        <f>F14</f>
        <v>Zene Fourie</v>
      </c>
      <c r="C31" s="1033"/>
      <c r="D31" s="616" t="s">
        <v>5</v>
      </c>
      <c r="E31" s="617">
        <v>4</v>
      </c>
      <c r="F31" s="1034" t="str">
        <f>B16</f>
        <v>Anja vd Merwe</v>
      </c>
      <c r="G31" s="1034"/>
      <c r="H31" s="1046"/>
      <c r="I31" s="876">
        <f>I30+1</f>
        <v>14</v>
      </c>
      <c r="J31" s="877" t="s">
        <v>464</v>
      </c>
      <c r="K31" s="877">
        <v>6</v>
      </c>
      <c r="L31" s="952" t="s">
        <v>69</v>
      </c>
      <c r="M31" s="618"/>
      <c r="N31" s="1017"/>
      <c r="O31" s="1018"/>
      <c r="P31" s="1018"/>
      <c r="Q31" s="1018"/>
      <c r="R31" s="1019"/>
    </row>
    <row r="32" spans="1:18" s="587" customFormat="1" ht="30" customHeight="1" thickBot="1" x14ac:dyDescent="0.25">
      <c r="A32" s="619">
        <v>5</v>
      </c>
      <c r="B32" s="1041" t="str">
        <f>F15</f>
        <v>Shannon Fraser</v>
      </c>
      <c r="C32" s="1042"/>
      <c r="D32" s="620" t="s">
        <v>5</v>
      </c>
      <c r="E32" s="621">
        <v>6</v>
      </c>
      <c r="F32" s="1043" t="str">
        <f>F16</f>
        <v>Claudia Lock</v>
      </c>
      <c r="G32" s="1043"/>
      <c r="H32" s="1045"/>
      <c r="I32" s="978">
        <f>I31+1</f>
        <v>15</v>
      </c>
      <c r="J32" s="979" t="s">
        <v>462</v>
      </c>
      <c r="K32" s="979">
        <v>7</v>
      </c>
      <c r="L32" s="980" t="s">
        <v>473</v>
      </c>
      <c r="M32" s="622"/>
      <c r="N32" s="1020"/>
      <c r="O32" s="1021"/>
      <c r="P32" s="1021"/>
      <c r="Q32" s="1021"/>
      <c r="R32" s="1022"/>
    </row>
  </sheetData>
  <sheetProtection password="CE28" sheet="1" objects="1" scenarios="1"/>
  <mergeCells count="53">
    <mergeCell ref="B22:C22"/>
    <mergeCell ref="F22:H22"/>
    <mergeCell ref="B32:C32"/>
    <mergeCell ref="F32:H32"/>
    <mergeCell ref="B26:C26"/>
    <mergeCell ref="F26:H26"/>
    <mergeCell ref="B24:C24"/>
    <mergeCell ref="F24:H24"/>
    <mergeCell ref="B28:C28"/>
    <mergeCell ref="F28:H28"/>
    <mergeCell ref="B27:C27"/>
    <mergeCell ref="F27:H27"/>
    <mergeCell ref="B31:C31"/>
    <mergeCell ref="F31:H31"/>
    <mergeCell ref="B30:C30"/>
    <mergeCell ref="F30:H30"/>
    <mergeCell ref="N24:R24"/>
    <mergeCell ref="N13:R13"/>
    <mergeCell ref="B15:C15"/>
    <mergeCell ref="F15:H15"/>
    <mergeCell ref="B14:C14"/>
    <mergeCell ref="F14:H14"/>
    <mergeCell ref="B18:C18"/>
    <mergeCell ref="F18:H18"/>
    <mergeCell ref="B16:C16"/>
    <mergeCell ref="F16:H16"/>
    <mergeCell ref="B20:C20"/>
    <mergeCell ref="F20:H20"/>
    <mergeCell ref="B19:C19"/>
    <mergeCell ref="F19:H19"/>
    <mergeCell ref="B23:C23"/>
    <mergeCell ref="F23:H23"/>
    <mergeCell ref="N18:R18"/>
    <mergeCell ref="N19:R19"/>
    <mergeCell ref="N20:R20"/>
    <mergeCell ref="N22:R22"/>
    <mergeCell ref="N23:R23"/>
    <mergeCell ref="N31:R31"/>
    <mergeCell ref="N32:R32"/>
    <mergeCell ref="A1:R1"/>
    <mergeCell ref="A2:R2"/>
    <mergeCell ref="A3:R3"/>
    <mergeCell ref="N26:R26"/>
    <mergeCell ref="N27:R27"/>
    <mergeCell ref="N28:R28"/>
    <mergeCell ref="N29:R29"/>
    <mergeCell ref="N30:R30"/>
    <mergeCell ref="N17:R17"/>
    <mergeCell ref="N21:R21"/>
    <mergeCell ref="N25:R25"/>
    <mergeCell ref="N14:R14"/>
    <mergeCell ref="N15:R15"/>
    <mergeCell ref="N16:R16"/>
  </mergeCells>
  <printOptions horizontalCentered="1"/>
  <pageMargins left="0.11811023622047245" right="0.11811023622047245" top="0.15748031496062992" bottom="0.15748031496062992" header="0.31496062992125984" footer="0.31496062992125984"/>
  <pageSetup paperSize="8" scale="84" fitToHeight="0" orientation="portrait" r:id="rId1"/>
  <colBreaks count="1" manualBreakCount="1">
    <brk id="18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31"/>
  <sheetViews>
    <sheetView zoomScale="80" zoomScaleNormal="80" zoomScaleSheetLayoutView="90" workbookViewId="0">
      <selection activeCell="F18" sqref="F18:H18"/>
    </sheetView>
  </sheetViews>
  <sheetFormatPr defaultColWidth="9.140625" defaultRowHeight="15" x14ac:dyDescent="0.3"/>
  <cols>
    <col min="1" max="1" width="8.7109375" style="209" customWidth="1"/>
    <col min="2" max="2" width="17.7109375" style="209" bestFit="1" customWidth="1"/>
    <col min="3" max="12" width="8.7109375" style="209" customWidth="1"/>
    <col min="13" max="13" width="10.7109375" style="209" customWidth="1"/>
    <col min="14" max="18" width="8.7109375" style="209" customWidth="1"/>
    <col min="19" max="16384" width="9.140625" style="209"/>
  </cols>
  <sheetData>
    <row r="1" spans="1:24" ht="24.95" customHeight="1" x14ac:dyDescent="0.3">
      <c r="A1" s="1023" t="s">
        <v>165</v>
      </c>
      <c r="B1" s="1024"/>
      <c r="C1" s="1024"/>
      <c r="D1" s="1024"/>
      <c r="E1" s="1024"/>
      <c r="F1" s="1024"/>
      <c r="G1" s="1024"/>
      <c r="H1" s="1024"/>
      <c r="I1" s="1024"/>
      <c r="J1" s="1024"/>
      <c r="K1" s="1024"/>
      <c r="L1" s="1024"/>
      <c r="M1" s="1024"/>
      <c r="N1" s="1024"/>
      <c r="O1" s="1024"/>
      <c r="P1" s="1024"/>
      <c r="Q1" s="1024"/>
      <c r="R1" s="207"/>
      <c r="S1" s="207"/>
      <c r="T1" s="207"/>
      <c r="U1" s="207"/>
      <c r="V1" s="207"/>
      <c r="W1" s="207"/>
      <c r="X1" s="208"/>
    </row>
    <row r="2" spans="1:24" ht="24.95" customHeight="1" x14ac:dyDescent="0.3">
      <c r="A2" s="1024" t="s">
        <v>189</v>
      </c>
      <c r="B2" s="1024"/>
      <c r="C2" s="1024"/>
      <c r="D2" s="1024"/>
      <c r="E2" s="1024"/>
      <c r="F2" s="1024"/>
      <c r="G2" s="1024"/>
      <c r="H2" s="1024"/>
      <c r="I2" s="1024"/>
      <c r="J2" s="1024"/>
      <c r="K2" s="1024"/>
      <c r="L2" s="1024"/>
      <c r="M2" s="1024"/>
      <c r="N2" s="1024"/>
      <c r="O2" s="1024"/>
      <c r="P2" s="1024"/>
      <c r="Q2" s="1024"/>
      <c r="R2" s="207"/>
      <c r="S2" s="207"/>
      <c r="T2" s="208"/>
      <c r="U2" s="210"/>
    </row>
    <row r="3" spans="1:24" ht="24.95" customHeight="1" x14ac:dyDescent="0.3">
      <c r="A3" s="1025" t="s">
        <v>492</v>
      </c>
      <c r="B3" s="1025"/>
      <c r="C3" s="1025"/>
      <c r="D3" s="1025"/>
      <c r="E3" s="1025"/>
      <c r="F3" s="1025"/>
      <c r="G3" s="1025"/>
      <c r="H3" s="1025"/>
      <c r="I3" s="1025"/>
      <c r="J3" s="1025"/>
      <c r="K3" s="1025"/>
      <c r="L3" s="1025"/>
      <c r="M3" s="1025"/>
      <c r="N3" s="1025"/>
      <c r="O3" s="1025"/>
      <c r="P3" s="1025"/>
      <c r="Q3" s="1025"/>
      <c r="R3" s="207"/>
      <c r="S3" s="207"/>
      <c r="T3" s="208"/>
      <c r="U3" s="210"/>
    </row>
    <row r="4" spans="1:24" ht="24.95" customHeight="1" thickBot="1" x14ac:dyDescent="0.45">
      <c r="A4" s="27"/>
      <c r="B4" s="27"/>
      <c r="C4" s="27"/>
      <c r="D4" s="28"/>
      <c r="E4" s="27"/>
      <c r="F4" s="27"/>
      <c r="G4" s="28"/>
      <c r="H4" s="28"/>
      <c r="I4" s="27"/>
    </row>
    <row r="5" spans="1:24" s="649" customFormat="1" ht="30" customHeight="1" thickBot="1" x14ac:dyDescent="0.25">
      <c r="A5" s="641" t="s">
        <v>0</v>
      </c>
      <c r="B5" s="646" t="s">
        <v>1</v>
      </c>
      <c r="C5" s="642">
        <v>1</v>
      </c>
      <c r="D5" s="643">
        <v>2</v>
      </c>
      <c r="E5" s="644">
        <v>3</v>
      </c>
      <c r="F5" s="645">
        <v>4</v>
      </c>
      <c r="G5" s="644">
        <v>5</v>
      </c>
      <c r="H5" s="646" t="s">
        <v>2</v>
      </c>
      <c r="I5" s="647" t="s">
        <v>6</v>
      </c>
      <c r="J5" s="648"/>
      <c r="K5" s="586" t="s">
        <v>495</v>
      </c>
    </row>
    <row r="6" spans="1:24" s="649" customFormat="1" ht="30" customHeight="1" x14ac:dyDescent="0.2">
      <c r="A6" s="650">
        <v>1</v>
      </c>
      <c r="B6" s="777" t="str">
        <f>'GIRLS ENTRIES'!C9&amp;" "&amp;'GIRLS ENTRIES'!B9</f>
        <v>Kiyari Mohan</v>
      </c>
      <c r="C6" s="651"/>
      <c r="D6" s="652"/>
      <c r="E6" s="652"/>
      <c r="F6" s="652"/>
      <c r="G6" s="652"/>
      <c r="H6" s="653">
        <f>SUM(C6:G6)</f>
        <v>0</v>
      </c>
      <c r="I6" s="653">
        <f t="shared" ref="I6:I10" si="0">SUM(C6:G6)</f>
        <v>0</v>
      </c>
      <c r="J6" s="654"/>
      <c r="K6" s="782" t="s">
        <v>497</v>
      </c>
      <c r="L6" s="781"/>
      <c r="M6" s="781"/>
      <c r="N6" s="781"/>
      <c r="O6" s="781"/>
      <c r="P6" s="781"/>
    </row>
    <row r="7" spans="1:24" s="649" customFormat="1" ht="30" customHeight="1" x14ac:dyDescent="0.2">
      <c r="A7" s="656">
        <v>2</v>
      </c>
      <c r="B7" s="778" t="str">
        <f>'GIRLS ENTRIES'!C10&amp;" "&amp;'GIRLS ENTRIES'!B10</f>
        <v>Leungo Katse</v>
      </c>
      <c r="C7" s="657"/>
      <c r="D7" s="658"/>
      <c r="E7" s="659"/>
      <c r="F7" s="659"/>
      <c r="G7" s="659"/>
      <c r="H7" s="660">
        <f>SUM(C7:G7)</f>
        <v>0</v>
      </c>
      <c r="I7" s="660">
        <f t="shared" si="0"/>
        <v>0</v>
      </c>
      <c r="J7" s="654"/>
      <c r="K7" s="655"/>
    </row>
    <row r="8" spans="1:24" s="649" customFormat="1" ht="30" customHeight="1" x14ac:dyDescent="0.2">
      <c r="A8" s="656">
        <v>3</v>
      </c>
      <c r="B8" s="778" t="str">
        <f>'GIRLS ENTRIES'!C11&amp;" "&amp;'GIRLS ENTRIES'!B11</f>
        <v>Lara de Beer</v>
      </c>
      <c r="C8" s="657"/>
      <c r="D8" s="659"/>
      <c r="E8" s="658"/>
      <c r="F8" s="659"/>
      <c r="G8" s="659"/>
      <c r="H8" s="660">
        <f t="shared" ref="H8:H9" si="1">SUM(C8:G8)</f>
        <v>0</v>
      </c>
      <c r="I8" s="660">
        <f t="shared" si="0"/>
        <v>0</v>
      </c>
      <c r="J8" s="654"/>
      <c r="K8" s="655"/>
    </row>
    <row r="9" spans="1:24" s="649" customFormat="1" ht="30" customHeight="1" x14ac:dyDescent="0.2">
      <c r="A9" s="656">
        <v>4</v>
      </c>
      <c r="B9" s="778" t="str">
        <f>'GIRLS ENTRIES'!C12&amp;" "&amp;'GIRLS ENTRIES'!B12</f>
        <v>Deneil Beukes</v>
      </c>
      <c r="C9" s="657"/>
      <c r="D9" s="659"/>
      <c r="E9" s="659"/>
      <c r="F9" s="658"/>
      <c r="G9" s="659"/>
      <c r="H9" s="660">
        <f t="shared" si="1"/>
        <v>0</v>
      </c>
      <c r="I9" s="660">
        <f t="shared" si="0"/>
        <v>0</v>
      </c>
      <c r="J9" s="654"/>
    </row>
    <row r="10" spans="1:24" s="649" customFormat="1" ht="30" customHeight="1" thickBot="1" x14ac:dyDescent="0.25">
      <c r="A10" s="661">
        <v>5</v>
      </c>
      <c r="B10" s="779" t="str">
        <f>'GIRLS ENTRIES'!C13&amp;" "&amp;'GIRLS ENTRIES'!B13</f>
        <v>Olivia Lang</v>
      </c>
      <c r="C10" s="662"/>
      <c r="D10" s="663"/>
      <c r="E10" s="663"/>
      <c r="F10" s="663"/>
      <c r="G10" s="664"/>
      <c r="H10" s="665">
        <f>SUM(C10:G10)</f>
        <v>0</v>
      </c>
      <c r="I10" s="665">
        <f t="shared" si="0"/>
        <v>0</v>
      </c>
      <c r="J10" s="654"/>
    </row>
    <row r="11" spans="1:24" s="649" customFormat="1" ht="24.95" customHeight="1" thickBot="1" x14ac:dyDescent="0.25">
      <c r="A11" s="666"/>
      <c r="B11" s="666"/>
      <c r="C11" s="666"/>
      <c r="D11" s="667"/>
      <c r="E11" s="667"/>
      <c r="F11" s="668"/>
      <c r="G11" s="668"/>
      <c r="H11" s="668"/>
      <c r="I11" s="668"/>
    </row>
    <row r="12" spans="1:24" s="587" customFormat="1" ht="24.95" customHeight="1" thickBot="1" x14ac:dyDescent="0.25">
      <c r="A12" s="607"/>
      <c r="B12" s="607"/>
      <c r="C12" s="607"/>
      <c r="D12" s="607"/>
      <c r="E12" s="607"/>
      <c r="F12" s="608"/>
      <c r="G12" s="608"/>
      <c r="H12" s="608"/>
      <c r="I12" s="676" t="s">
        <v>460</v>
      </c>
      <c r="J12" s="677" t="s">
        <v>3</v>
      </c>
      <c r="K12" s="677" t="s">
        <v>461</v>
      </c>
      <c r="L12" s="685" t="s">
        <v>70</v>
      </c>
      <c r="M12" s="684" t="s">
        <v>4</v>
      </c>
      <c r="N12" s="1029" t="s">
        <v>493</v>
      </c>
      <c r="O12" s="1030"/>
      <c r="P12" s="1030"/>
      <c r="Q12" s="1030"/>
      <c r="R12" s="1031"/>
    </row>
    <row r="13" spans="1:24" s="587" customFormat="1" ht="24.95" customHeight="1" x14ac:dyDescent="0.2">
      <c r="A13" s="611">
        <v>1</v>
      </c>
      <c r="B13" s="1036" t="str">
        <f>B6</f>
        <v>Kiyari Mohan</v>
      </c>
      <c r="C13" s="1037"/>
      <c r="D13" s="612" t="s">
        <v>5</v>
      </c>
      <c r="E13" s="793">
        <v>3</v>
      </c>
      <c r="F13" s="1038" t="str">
        <f>B8</f>
        <v>Lara de Beer</v>
      </c>
      <c r="G13" s="1038"/>
      <c r="H13" s="1040"/>
      <c r="I13" s="962">
        <v>16</v>
      </c>
      <c r="J13" s="963" t="s">
        <v>462</v>
      </c>
      <c r="K13" s="963">
        <v>7</v>
      </c>
      <c r="L13" s="964" t="s">
        <v>470</v>
      </c>
      <c r="M13" s="627"/>
      <c r="N13" s="1026"/>
      <c r="O13" s="1027"/>
      <c r="P13" s="1027"/>
      <c r="Q13" s="1027"/>
      <c r="R13" s="1028"/>
    </row>
    <row r="14" spans="1:24" s="587" customFormat="1" ht="24.95" customHeight="1" thickBot="1" x14ac:dyDescent="0.25">
      <c r="A14" s="619">
        <v>4</v>
      </c>
      <c r="B14" s="1041" t="str">
        <f>B9</f>
        <v>Deneil Beukes</v>
      </c>
      <c r="C14" s="1042"/>
      <c r="D14" s="620" t="s">
        <v>5</v>
      </c>
      <c r="E14" s="621">
        <v>2</v>
      </c>
      <c r="F14" s="1043" t="str">
        <f>B7</f>
        <v>Leungo Katse</v>
      </c>
      <c r="G14" s="1043"/>
      <c r="H14" s="1045"/>
      <c r="I14" s="978">
        <v>17</v>
      </c>
      <c r="J14" s="979" t="s">
        <v>462</v>
      </c>
      <c r="K14" s="979">
        <v>7</v>
      </c>
      <c r="L14" s="981" t="s">
        <v>69</v>
      </c>
      <c r="M14" s="622"/>
      <c r="N14" s="1020"/>
      <c r="O14" s="1021"/>
      <c r="P14" s="1021"/>
      <c r="Q14" s="1021"/>
      <c r="R14" s="1022"/>
    </row>
    <row r="15" spans="1:24" s="587" customFormat="1" ht="24.95" hidden="1" customHeight="1" thickBot="1" x14ac:dyDescent="0.25">
      <c r="A15" s="632">
        <v>5</v>
      </c>
      <c r="B15" s="1047" t="str">
        <f>B10</f>
        <v>Olivia Lang</v>
      </c>
      <c r="C15" s="1048"/>
      <c r="D15" s="633" t="s">
        <v>5</v>
      </c>
      <c r="E15" s="634" t="s">
        <v>164</v>
      </c>
      <c r="F15" s="1050"/>
      <c r="G15" s="1050"/>
      <c r="H15" s="1051"/>
      <c r="I15" s="983"/>
      <c r="J15" s="984"/>
      <c r="K15" s="984"/>
      <c r="L15" s="986"/>
      <c r="M15" s="682"/>
      <c r="N15" s="1052"/>
      <c r="O15" s="1053"/>
      <c r="P15" s="1053"/>
      <c r="Q15" s="1053"/>
      <c r="R15" s="1054"/>
    </row>
    <row r="16" spans="1:24" s="587" customFormat="1" ht="24.95" customHeight="1" thickBot="1" x14ac:dyDescent="0.25">
      <c r="A16" s="607"/>
      <c r="B16" s="607"/>
      <c r="C16" s="607"/>
      <c r="D16" s="607"/>
      <c r="E16" s="607"/>
      <c r="F16" s="608"/>
      <c r="G16" s="608"/>
      <c r="H16" s="608"/>
      <c r="I16" s="678" t="s">
        <v>460</v>
      </c>
      <c r="J16" s="679" t="s">
        <v>3</v>
      </c>
      <c r="K16" s="679" t="s">
        <v>461</v>
      </c>
      <c r="L16" s="679" t="s">
        <v>70</v>
      </c>
      <c r="M16" s="684" t="s">
        <v>4</v>
      </c>
      <c r="N16" s="1029" t="s">
        <v>493</v>
      </c>
      <c r="O16" s="1030"/>
      <c r="P16" s="1030"/>
      <c r="Q16" s="1030"/>
      <c r="R16" s="1031"/>
    </row>
    <row r="17" spans="1:18" s="587" customFormat="1" ht="24.95" customHeight="1" x14ac:dyDescent="0.2">
      <c r="A17" s="611">
        <v>4</v>
      </c>
      <c r="B17" s="1036" t="str">
        <f>B14</f>
        <v>Deneil Beukes</v>
      </c>
      <c r="C17" s="1036"/>
      <c r="D17" s="612" t="s">
        <v>5</v>
      </c>
      <c r="E17" s="793">
        <v>1</v>
      </c>
      <c r="F17" s="1038" t="str">
        <f>B13</f>
        <v>Kiyari Mohan</v>
      </c>
      <c r="G17" s="1038"/>
      <c r="H17" s="1040"/>
      <c r="I17" s="859">
        <v>18</v>
      </c>
      <c r="J17" s="860" t="s">
        <v>463</v>
      </c>
      <c r="K17" s="860">
        <v>6</v>
      </c>
      <c r="L17" s="864" t="s">
        <v>9</v>
      </c>
      <c r="M17" s="627"/>
      <c r="N17" s="1026"/>
      <c r="O17" s="1027"/>
      <c r="P17" s="1027"/>
      <c r="Q17" s="1027"/>
      <c r="R17" s="1028"/>
    </row>
    <row r="18" spans="1:18" s="587" customFormat="1" ht="24.95" customHeight="1" thickBot="1" x14ac:dyDescent="0.25">
      <c r="A18" s="619">
        <v>5</v>
      </c>
      <c r="B18" s="1041" t="str">
        <f>B15</f>
        <v>Olivia Lang</v>
      </c>
      <c r="C18" s="1041"/>
      <c r="D18" s="620" t="s">
        <v>5</v>
      </c>
      <c r="E18" s="621">
        <v>3</v>
      </c>
      <c r="F18" s="1043" t="str">
        <f>F13</f>
        <v>Lara de Beer</v>
      </c>
      <c r="G18" s="1043"/>
      <c r="H18" s="1045"/>
      <c r="I18" s="953">
        <v>19</v>
      </c>
      <c r="J18" s="954" t="s">
        <v>464</v>
      </c>
      <c r="K18" s="954">
        <v>7</v>
      </c>
      <c r="L18" s="1008" t="s">
        <v>470</v>
      </c>
      <c r="M18" s="622"/>
      <c r="N18" s="1020"/>
      <c r="O18" s="1021"/>
      <c r="P18" s="1021"/>
      <c r="Q18" s="1021"/>
      <c r="R18" s="1022"/>
    </row>
    <row r="19" spans="1:18" s="587" customFormat="1" ht="24.95" hidden="1" customHeight="1" thickBot="1" x14ac:dyDescent="0.25">
      <c r="A19" s="632">
        <v>2</v>
      </c>
      <c r="B19" s="1050" t="str">
        <f>F14</f>
        <v>Leungo Katse</v>
      </c>
      <c r="C19" s="1050"/>
      <c r="D19" s="633" t="s">
        <v>5</v>
      </c>
      <c r="E19" s="634" t="s">
        <v>164</v>
      </c>
      <c r="F19" s="1050"/>
      <c r="G19" s="1050"/>
      <c r="H19" s="1051"/>
      <c r="I19" s="983"/>
      <c r="J19" s="984"/>
      <c r="K19" s="984"/>
      <c r="L19" s="985"/>
      <c r="M19" s="682"/>
      <c r="N19" s="1052"/>
      <c r="O19" s="1053"/>
      <c r="P19" s="1053"/>
      <c r="Q19" s="1053"/>
      <c r="R19" s="1054"/>
    </row>
    <row r="20" spans="1:18" s="587" customFormat="1" ht="24.95" customHeight="1" thickBot="1" x14ac:dyDescent="0.25">
      <c r="A20" s="607"/>
      <c r="B20" s="607"/>
      <c r="C20" s="607"/>
      <c r="D20" s="607"/>
      <c r="E20" s="607"/>
      <c r="F20" s="608"/>
      <c r="G20" s="608"/>
      <c r="H20" s="608"/>
      <c r="I20" s="680" t="s">
        <v>460</v>
      </c>
      <c r="J20" s="681" t="s">
        <v>3</v>
      </c>
      <c r="K20" s="681" t="s">
        <v>461</v>
      </c>
      <c r="L20" s="681" t="s">
        <v>70</v>
      </c>
      <c r="M20" s="684" t="s">
        <v>4</v>
      </c>
      <c r="N20" s="1029" t="s">
        <v>493</v>
      </c>
      <c r="O20" s="1030"/>
      <c r="P20" s="1030"/>
      <c r="Q20" s="1030"/>
      <c r="R20" s="1031"/>
    </row>
    <row r="21" spans="1:18" s="587" customFormat="1" ht="24.95" customHeight="1" x14ac:dyDescent="0.2">
      <c r="A21" s="611">
        <v>2</v>
      </c>
      <c r="B21" s="1037" t="str">
        <f>F14</f>
        <v>Leungo Katse</v>
      </c>
      <c r="C21" s="1038"/>
      <c r="D21" s="612" t="s">
        <v>5</v>
      </c>
      <c r="E21" s="793">
        <v>3</v>
      </c>
      <c r="F21" s="1038" t="str">
        <f>F13</f>
        <v>Lara de Beer</v>
      </c>
      <c r="G21" s="1038"/>
      <c r="H21" s="1040"/>
      <c r="I21" s="962">
        <v>20</v>
      </c>
      <c r="J21" s="963" t="s">
        <v>462</v>
      </c>
      <c r="K21" s="963">
        <v>6</v>
      </c>
      <c r="L21" s="982" t="s">
        <v>84</v>
      </c>
      <c r="M21" s="627"/>
      <c r="N21" s="1026"/>
      <c r="O21" s="1027"/>
      <c r="P21" s="1027"/>
      <c r="Q21" s="1027"/>
      <c r="R21" s="1028"/>
    </row>
    <row r="22" spans="1:18" s="587" customFormat="1" ht="24.95" customHeight="1" thickBot="1" x14ac:dyDescent="0.25">
      <c r="A22" s="619">
        <v>1</v>
      </c>
      <c r="B22" s="1041" t="str">
        <f>B13</f>
        <v>Kiyari Mohan</v>
      </c>
      <c r="C22" s="1041"/>
      <c r="D22" s="620" t="s">
        <v>5</v>
      </c>
      <c r="E22" s="621">
        <v>5</v>
      </c>
      <c r="F22" s="1043" t="str">
        <f>B15</f>
        <v>Olivia Lang</v>
      </c>
      <c r="G22" s="1043"/>
      <c r="H22" s="1045"/>
      <c r="I22" s="978">
        <v>21</v>
      </c>
      <c r="J22" s="979" t="s">
        <v>462</v>
      </c>
      <c r="K22" s="979">
        <v>7</v>
      </c>
      <c r="L22" s="987" t="s">
        <v>86</v>
      </c>
      <c r="M22" s="622"/>
      <c r="N22" s="1020"/>
      <c r="O22" s="1021"/>
      <c r="P22" s="1021"/>
      <c r="Q22" s="1021"/>
      <c r="R22" s="1022"/>
    </row>
    <row r="23" spans="1:18" s="587" customFormat="1" ht="24.95" hidden="1" customHeight="1" thickBot="1" x14ac:dyDescent="0.25">
      <c r="A23" s="632">
        <v>4</v>
      </c>
      <c r="B23" s="1050" t="str">
        <f>B14</f>
        <v>Deneil Beukes</v>
      </c>
      <c r="C23" s="1050"/>
      <c r="D23" s="633" t="s">
        <v>5</v>
      </c>
      <c r="E23" s="634" t="s">
        <v>164</v>
      </c>
      <c r="F23" s="1050"/>
      <c r="G23" s="1050"/>
      <c r="H23" s="1051"/>
      <c r="I23" s="983"/>
      <c r="J23" s="984"/>
      <c r="K23" s="984"/>
      <c r="L23" s="985"/>
      <c r="M23" s="682"/>
      <c r="N23" s="1052"/>
      <c r="O23" s="1053"/>
      <c r="P23" s="1053"/>
      <c r="Q23" s="1053"/>
      <c r="R23" s="1054"/>
    </row>
    <row r="24" spans="1:18" s="587" customFormat="1" ht="24.95" customHeight="1" thickBot="1" x14ac:dyDescent="0.25">
      <c r="A24" s="607"/>
      <c r="B24" s="607"/>
      <c r="C24" s="607"/>
      <c r="D24" s="607"/>
      <c r="E24" s="607"/>
      <c r="F24" s="608"/>
      <c r="G24" s="608"/>
      <c r="H24" s="608"/>
      <c r="I24" s="680" t="s">
        <v>460</v>
      </c>
      <c r="J24" s="681" t="s">
        <v>3</v>
      </c>
      <c r="K24" s="681" t="s">
        <v>461</v>
      </c>
      <c r="L24" s="681" t="s">
        <v>70</v>
      </c>
      <c r="M24" s="684" t="s">
        <v>4</v>
      </c>
      <c r="N24" s="1029" t="s">
        <v>493</v>
      </c>
      <c r="O24" s="1030"/>
      <c r="P24" s="1030"/>
      <c r="Q24" s="1030"/>
      <c r="R24" s="1031"/>
    </row>
    <row r="25" spans="1:18" s="587" customFormat="1" ht="24.95" customHeight="1" x14ac:dyDescent="0.2">
      <c r="A25" s="611">
        <v>3</v>
      </c>
      <c r="B25" s="1036" t="str">
        <f>F13</f>
        <v>Lara de Beer</v>
      </c>
      <c r="C25" s="1036"/>
      <c r="D25" s="612" t="s">
        <v>5</v>
      </c>
      <c r="E25" s="793">
        <v>4</v>
      </c>
      <c r="F25" s="1038" t="str">
        <f>B14</f>
        <v>Deneil Beukes</v>
      </c>
      <c r="G25" s="1038"/>
      <c r="H25" s="1040"/>
      <c r="I25" s="962">
        <v>22</v>
      </c>
      <c r="J25" s="963" t="s">
        <v>462</v>
      </c>
      <c r="K25" s="963">
        <v>7</v>
      </c>
      <c r="L25" s="982" t="s">
        <v>476</v>
      </c>
      <c r="M25" s="627"/>
      <c r="N25" s="1026"/>
      <c r="O25" s="1027"/>
      <c r="P25" s="1027"/>
      <c r="Q25" s="1027"/>
      <c r="R25" s="1028"/>
    </row>
    <row r="26" spans="1:18" s="587" customFormat="1" ht="24.95" customHeight="1" thickBot="1" x14ac:dyDescent="0.25">
      <c r="A26" s="619">
        <v>2</v>
      </c>
      <c r="B26" s="1041" t="str">
        <f>F14</f>
        <v>Leungo Katse</v>
      </c>
      <c r="C26" s="1042"/>
      <c r="D26" s="620" t="s">
        <v>5</v>
      </c>
      <c r="E26" s="621">
        <v>5</v>
      </c>
      <c r="F26" s="1043" t="str">
        <f>B15</f>
        <v>Olivia Lang</v>
      </c>
      <c r="G26" s="1043"/>
      <c r="H26" s="1045"/>
      <c r="I26" s="865">
        <v>23</v>
      </c>
      <c r="J26" s="866" t="s">
        <v>463</v>
      </c>
      <c r="K26" s="866">
        <v>6</v>
      </c>
      <c r="L26" s="988" t="s">
        <v>20</v>
      </c>
      <c r="M26" s="622"/>
      <c r="N26" s="1020"/>
      <c r="O26" s="1021"/>
      <c r="P26" s="1021"/>
      <c r="Q26" s="1021"/>
      <c r="R26" s="1022"/>
    </row>
    <row r="27" spans="1:18" s="587" customFormat="1" ht="24.95" hidden="1" customHeight="1" thickBot="1" x14ac:dyDescent="0.25">
      <c r="A27" s="632">
        <v>1</v>
      </c>
      <c r="B27" s="1050" t="str">
        <f>B13</f>
        <v>Kiyari Mohan</v>
      </c>
      <c r="C27" s="1050"/>
      <c r="D27" s="633" t="s">
        <v>5</v>
      </c>
      <c r="E27" s="634" t="s">
        <v>164</v>
      </c>
      <c r="F27" s="1050"/>
      <c r="G27" s="1050"/>
      <c r="H27" s="1051"/>
      <c r="I27" s="983"/>
      <c r="J27" s="984"/>
      <c r="K27" s="984"/>
      <c r="L27" s="985"/>
      <c r="M27" s="682"/>
      <c r="N27" s="1052"/>
      <c r="O27" s="1053"/>
      <c r="P27" s="1053"/>
      <c r="Q27" s="1053"/>
      <c r="R27" s="1054"/>
    </row>
    <row r="28" spans="1:18" s="587" customFormat="1" ht="24.95" customHeight="1" thickBot="1" x14ac:dyDescent="0.25">
      <c r="A28" s="607"/>
      <c r="B28" s="607"/>
      <c r="C28" s="607"/>
      <c r="D28" s="607"/>
      <c r="E28" s="607"/>
      <c r="F28" s="608"/>
      <c r="G28" s="608"/>
      <c r="H28" s="608"/>
      <c r="I28" s="678" t="s">
        <v>460</v>
      </c>
      <c r="J28" s="679" t="s">
        <v>3</v>
      </c>
      <c r="K28" s="679" t="s">
        <v>461</v>
      </c>
      <c r="L28" s="679" t="s">
        <v>70</v>
      </c>
      <c r="M28" s="684" t="s">
        <v>4</v>
      </c>
      <c r="N28" s="1029" t="s">
        <v>493</v>
      </c>
      <c r="O28" s="1030"/>
      <c r="P28" s="1030"/>
      <c r="Q28" s="1030"/>
      <c r="R28" s="1031"/>
    </row>
    <row r="29" spans="1:18" s="587" customFormat="1" ht="24.95" customHeight="1" x14ac:dyDescent="0.2">
      <c r="A29" s="611">
        <v>2</v>
      </c>
      <c r="B29" s="1036" t="str">
        <f>F14</f>
        <v>Leungo Katse</v>
      </c>
      <c r="C29" s="1037"/>
      <c r="D29" s="612" t="s">
        <v>5</v>
      </c>
      <c r="E29" s="793">
        <v>1</v>
      </c>
      <c r="F29" s="1038" t="str">
        <f>B13</f>
        <v>Kiyari Mohan</v>
      </c>
      <c r="G29" s="1038"/>
      <c r="H29" s="1040"/>
      <c r="I29" s="879">
        <v>24</v>
      </c>
      <c r="J29" s="880" t="s">
        <v>464</v>
      </c>
      <c r="K29" s="880">
        <v>7</v>
      </c>
      <c r="L29" s="956" t="s">
        <v>69</v>
      </c>
      <c r="M29" s="627"/>
      <c r="N29" s="1026"/>
      <c r="O29" s="1027"/>
      <c r="P29" s="1027"/>
      <c r="Q29" s="1027"/>
      <c r="R29" s="1028"/>
    </row>
    <row r="30" spans="1:18" s="587" customFormat="1" ht="24.95" customHeight="1" thickBot="1" x14ac:dyDescent="0.25">
      <c r="A30" s="619">
        <v>4</v>
      </c>
      <c r="B30" s="1041" t="str">
        <f>B14</f>
        <v>Deneil Beukes</v>
      </c>
      <c r="C30" s="1042"/>
      <c r="D30" s="620" t="s">
        <v>5</v>
      </c>
      <c r="E30" s="621">
        <v>5</v>
      </c>
      <c r="F30" s="1043" t="str">
        <f>B15</f>
        <v>Olivia Lang</v>
      </c>
      <c r="G30" s="1043"/>
      <c r="H30" s="1045"/>
      <c r="I30" s="978">
        <v>25</v>
      </c>
      <c r="J30" s="979" t="s">
        <v>462</v>
      </c>
      <c r="K30" s="979">
        <v>7</v>
      </c>
      <c r="L30" s="987" t="s">
        <v>84</v>
      </c>
      <c r="M30" s="622"/>
      <c r="N30" s="1020"/>
      <c r="O30" s="1021"/>
      <c r="P30" s="1021"/>
      <c r="Q30" s="1021"/>
      <c r="R30" s="1022"/>
    </row>
    <row r="31" spans="1:18" s="587" customFormat="1" ht="24.95" hidden="1" customHeight="1" thickBot="1" x14ac:dyDescent="0.25">
      <c r="A31" s="632">
        <v>3</v>
      </c>
      <c r="B31" s="1047" t="str">
        <f>F13</f>
        <v>Lara de Beer</v>
      </c>
      <c r="C31" s="1048"/>
      <c r="D31" s="633" t="s">
        <v>5</v>
      </c>
      <c r="E31" s="634" t="s">
        <v>164</v>
      </c>
      <c r="F31" s="1050"/>
      <c r="G31" s="1050"/>
      <c r="H31" s="1051"/>
      <c r="I31" s="983"/>
      <c r="J31" s="984"/>
      <c r="K31" s="984"/>
      <c r="L31" s="985"/>
      <c r="M31" s="682"/>
      <c r="N31" s="1052"/>
      <c r="O31" s="1053"/>
      <c r="P31" s="1053"/>
      <c r="Q31" s="1053"/>
      <c r="R31" s="1054"/>
    </row>
  </sheetData>
  <sheetProtection password="CE28" sheet="1" objects="1" scenarios="1"/>
  <mergeCells count="53">
    <mergeCell ref="B31:C31"/>
    <mergeCell ref="F31:H31"/>
    <mergeCell ref="B22:C22"/>
    <mergeCell ref="F22:H22"/>
    <mergeCell ref="B27:C27"/>
    <mergeCell ref="B25:C25"/>
    <mergeCell ref="F25:H25"/>
    <mergeCell ref="B29:C29"/>
    <mergeCell ref="F29:H29"/>
    <mergeCell ref="B26:C26"/>
    <mergeCell ref="F26:H26"/>
    <mergeCell ref="B23:C23"/>
    <mergeCell ref="N18:R18"/>
    <mergeCell ref="N19:R19"/>
    <mergeCell ref="B30:C30"/>
    <mergeCell ref="F30:H30"/>
    <mergeCell ref="B21:C21"/>
    <mergeCell ref="F21:H21"/>
    <mergeCell ref="B18:C18"/>
    <mergeCell ref="F18:H18"/>
    <mergeCell ref="B19:C19"/>
    <mergeCell ref="A1:Q1"/>
    <mergeCell ref="A2:Q2"/>
    <mergeCell ref="A3:Q3"/>
    <mergeCell ref="N16:R16"/>
    <mergeCell ref="N17:R17"/>
    <mergeCell ref="B17:C17"/>
    <mergeCell ref="F17:H17"/>
    <mergeCell ref="B15:C15"/>
    <mergeCell ref="F15:H15"/>
    <mergeCell ref="N12:R12"/>
    <mergeCell ref="N15:R15"/>
    <mergeCell ref="N13:R13"/>
    <mergeCell ref="N14:R14"/>
    <mergeCell ref="B14:C14"/>
    <mergeCell ref="F14:H14"/>
    <mergeCell ref="B13:C13"/>
    <mergeCell ref="F13:H13"/>
    <mergeCell ref="N31:R31"/>
    <mergeCell ref="N30:R30"/>
    <mergeCell ref="F19:H19"/>
    <mergeCell ref="F23:H23"/>
    <mergeCell ref="F27:H27"/>
    <mergeCell ref="N25:R25"/>
    <mergeCell ref="N27:R27"/>
    <mergeCell ref="N26:R26"/>
    <mergeCell ref="N28:R28"/>
    <mergeCell ref="N29:R29"/>
    <mergeCell ref="N20:R20"/>
    <mergeCell ref="N23:R23"/>
    <mergeCell ref="N21:R21"/>
    <mergeCell ref="N22:R22"/>
    <mergeCell ref="N24:R24"/>
  </mergeCells>
  <printOptions horizontalCentered="1"/>
  <pageMargins left="0.11811023622047245" right="0.11811023622047245" top="0.15748031496062992" bottom="0.15748031496062992" header="0.31496062992125984" footer="0.31496062992125984"/>
  <pageSetup paperSize="8" scale="86" fitToHeight="0" orientation="portrait" r:id="rId1"/>
  <colBreaks count="1" manualBreakCount="1">
    <brk id="16" max="30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72"/>
  <sheetViews>
    <sheetView view="pageBreakPreview" zoomScale="70" zoomScaleNormal="50" zoomScaleSheetLayoutView="70" workbookViewId="0">
      <selection activeCell="F28" sqref="F28"/>
    </sheetView>
  </sheetViews>
  <sheetFormatPr defaultColWidth="16" defaultRowHeight="25.5" x14ac:dyDescent="0.35"/>
  <cols>
    <col min="1" max="1" width="4.42578125" style="747" bestFit="1" customWidth="1"/>
    <col min="2" max="2" width="30.7109375" style="1" customWidth="1"/>
    <col min="3" max="3" width="3" style="2" customWidth="1"/>
    <col min="4" max="4" width="8.7109375" style="198" customWidth="1"/>
    <col min="5" max="5" width="5.7109375" customWidth="1"/>
    <col min="6" max="6" width="30.7109375" style="22" customWidth="1"/>
    <col min="7" max="7" width="5.7109375" style="69" customWidth="1"/>
    <col min="8" max="8" width="3.7109375" style="2" customWidth="1"/>
    <col min="9" max="9" width="8.7109375" style="198" customWidth="1"/>
    <col min="10" max="10" width="5.7109375" customWidth="1"/>
    <col min="11" max="11" width="30.7109375" style="85" customWidth="1"/>
    <col min="12" max="12" width="5.7109375" style="2" customWidth="1"/>
    <col min="13" max="13" width="3.7109375" style="2" customWidth="1"/>
    <col min="14" max="14" width="8.7109375" style="198" customWidth="1"/>
    <col min="15" max="15" width="5.7109375" style="3" customWidth="1"/>
    <col min="16" max="16" width="30.7109375" style="19" customWidth="1"/>
    <col min="17" max="17" width="5.7109375" style="2" customWidth="1"/>
    <col min="18" max="18" width="3.7109375" style="69" customWidth="1"/>
    <col min="19" max="19" width="8.7109375" style="198" customWidth="1"/>
    <col min="20" max="20" width="5.7109375" style="3" customWidth="1"/>
    <col min="21" max="21" width="30.7109375" style="19" customWidth="1"/>
    <col min="22" max="22" width="5.7109375" style="2" customWidth="1"/>
    <col min="23" max="23" width="3.7109375" style="69" customWidth="1"/>
    <col min="24" max="24" width="8.7109375" style="89" customWidth="1"/>
    <col min="25" max="25" width="5.7109375" style="72" customWidth="1"/>
    <col min="26" max="26" width="30.7109375" style="16" customWidth="1"/>
    <col min="27" max="27" width="5.7109375" style="84" customWidth="1"/>
    <col min="28" max="28" width="5.7109375" style="761" customWidth="1"/>
    <col min="29" max="29" width="5.7109375" customWidth="1"/>
    <col min="30" max="30" width="30.7109375" style="83" customWidth="1"/>
  </cols>
  <sheetData>
    <row r="1" spans="1:43" s="16" customFormat="1" ht="24.95" customHeight="1" x14ac:dyDescent="0.6">
      <c r="A1" s="1055" t="s">
        <v>165</v>
      </c>
      <c r="B1" s="1055"/>
      <c r="C1" s="1055"/>
      <c r="D1" s="1055"/>
      <c r="E1" s="1055"/>
      <c r="F1" s="1055"/>
      <c r="G1" s="1055"/>
      <c r="H1" s="1055"/>
      <c r="I1" s="1055"/>
      <c r="J1" s="1055"/>
      <c r="K1" s="1055"/>
      <c r="L1" s="1055"/>
      <c r="M1" s="1055"/>
      <c r="N1" s="1055"/>
      <c r="O1" s="1055"/>
      <c r="P1" s="1055"/>
      <c r="Q1" s="1056"/>
      <c r="R1" s="1056"/>
      <c r="S1" s="1056"/>
      <c r="T1" s="1056"/>
      <c r="U1" s="1056"/>
      <c r="V1" s="1056"/>
      <c r="W1" s="1056"/>
      <c r="X1" s="1056"/>
      <c r="Y1" s="1056"/>
      <c r="Z1" s="1056"/>
      <c r="AA1" s="1056"/>
      <c r="AB1" s="1056"/>
      <c r="AC1" s="1056"/>
      <c r="AD1" s="1056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</row>
    <row r="2" spans="1:43" s="16" customFormat="1" ht="24.95" customHeight="1" x14ac:dyDescent="0.6">
      <c r="A2" s="1055" t="s">
        <v>166</v>
      </c>
      <c r="B2" s="1055"/>
      <c r="C2" s="1055"/>
      <c r="D2" s="1055"/>
      <c r="E2" s="1055"/>
      <c r="F2" s="1055"/>
      <c r="G2" s="1055"/>
      <c r="H2" s="1055"/>
      <c r="I2" s="1055"/>
      <c r="J2" s="1055"/>
      <c r="K2" s="1055"/>
      <c r="L2" s="1055"/>
      <c r="M2" s="1055"/>
      <c r="N2" s="1055"/>
      <c r="O2" s="1055"/>
      <c r="P2" s="1055"/>
      <c r="Q2" s="1055"/>
      <c r="R2" s="1055"/>
      <c r="S2" s="1055"/>
      <c r="T2" s="1055"/>
      <c r="U2" s="1055"/>
      <c r="V2" s="1056"/>
      <c r="W2" s="1056"/>
      <c r="X2" s="1056"/>
      <c r="Y2" s="1056"/>
      <c r="Z2" s="1056"/>
      <c r="AA2" s="1056"/>
      <c r="AB2" s="1056"/>
      <c r="AC2" s="1056"/>
      <c r="AD2" s="1056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</row>
    <row r="3" spans="1:43" s="16" customFormat="1" ht="24.95" customHeight="1" x14ac:dyDescent="0.2">
      <c r="A3" s="1060" t="s">
        <v>492</v>
      </c>
      <c r="B3" s="1060"/>
      <c r="C3" s="1060"/>
      <c r="D3" s="1060"/>
      <c r="E3" s="1060"/>
      <c r="F3" s="1060"/>
      <c r="G3" s="1060"/>
      <c r="H3" s="1060"/>
      <c r="I3" s="1060"/>
      <c r="J3" s="1060"/>
      <c r="K3" s="1060"/>
      <c r="L3" s="1060"/>
      <c r="M3" s="1060"/>
      <c r="N3" s="1060"/>
      <c r="O3" s="1060"/>
      <c r="P3" s="1060"/>
      <c r="Q3" s="1060"/>
      <c r="R3" s="1060"/>
      <c r="S3" s="1060"/>
      <c r="T3" s="1060"/>
      <c r="U3" s="1060"/>
      <c r="V3" s="1060"/>
      <c r="W3" s="1060"/>
      <c r="X3" s="1060"/>
      <c r="Y3" s="1060"/>
      <c r="Z3" s="1060"/>
      <c r="AA3" s="1060"/>
      <c r="AB3" s="1060"/>
      <c r="AC3" s="1060"/>
      <c r="AD3" s="1060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</row>
    <row r="4" spans="1:43" s="16" customFormat="1" ht="24.95" customHeight="1" thickBot="1" x14ac:dyDescent="0.4">
      <c r="A4" s="686"/>
      <c r="B4" s="686"/>
      <c r="C4" s="686"/>
      <c r="D4" s="541"/>
      <c r="E4" s="686"/>
      <c r="F4" s="686"/>
      <c r="G4" s="764"/>
      <c r="H4" s="764"/>
      <c r="I4" s="764"/>
      <c r="J4" s="764"/>
      <c r="K4" s="764"/>
      <c r="L4" s="764"/>
      <c r="M4" s="764"/>
      <c r="N4" s="764"/>
      <c r="O4" s="764"/>
      <c r="P4" s="764"/>
      <c r="Q4" s="764"/>
      <c r="R4" s="764"/>
      <c r="S4" s="764"/>
      <c r="T4" s="764"/>
      <c r="U4" s="764"/>
      <c r="V4" s="542"/>
      <c r="W4" s="542"/>
      <c r="X4" s="542"/>
      <c r="Y4" s="542"/>
      <c r="Z4" s="542"/>
      <c r="AA4" s="542"/>
      <c r="AB4" s="756"/>
      <c r="AC4" s="542"/>
      <c r="AD4" s="542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</row>
    <row r="5" spans="1:43" s="193" customFormat="1" ht="24.95" customHeight="1" thickBot="1" x14ac:dyDescent="0.45">
      <c r="A5" s="748"/>
      <c r="C5" s="194"/>
      <c r="D5" s="198"/>
      <c r="F5" s="87"/>
      <c r="G5" s="196"/>
      <c r="H5" s="197"/>
      <c r="I5" s="198"/>
      <c r="K5" s="88"/>
      <c r="L5" s="197"/>
      <c r="M5" s="197"/>
      <c r="N5" s="1057" t="s">
        <v>494</v>
      </c>
      <c r="O5" s="1058"/>
      <c r="P5" s="1058"/>
      <c r="Q5" s="1058"/>
      <c r="R5" s="1058"/>
      <c r="S5" s="1058"/>
      <c r="T5" s="1058"/>
      <c r="U5" s="1058"/>
      <c r="V5" s="1058"/>
      <c r="W5" s="1058"/>
      <c r="X5" s="1058"/>
      <c r="Y5" s="1058"/>
      <c r="Z5" s="1058"/>
      <c r="AA5" s="1059"/>
      <c r="AB5" s="754"/>
      <c r="AC5" s="89"/>
      <c r="AD5" s="199"/>
    </row>
    <row r="6" spans="1:43" s="696" customFormat="1" ht="24.95" customHeight="1" x14ac:dyDescent="0.2">
      <c r="A6" s="749">
        <v>1</v>
      </c>
      <c r="B6" s="736" t="str">
        <f>'GIRLS ENTRIES'!C17 &amp; " " &amp; 'GIRLS ENTRIES'!B17</f>
        <v>Kaylee Hunt</v>
      </c>
      <c r="C6" s="688"/>
      <c r="D6" s="833" t="s">
        <v>460</v>
      </c>
      <c r="E6" s="740"/>
      <c r="F6" s="743"/>
      <c r="G6" s="741"/>
      <c r="H6" s="688"/>
      <c r="I6" s="965" t="s">
        <v>460</v>
      </c>
      <c r="J6" s="740"/>
      <c r="K6" s="689"/>
      <c r="L6" s="741"/>
      <c r="M6" s="688"/>
      <c r="N6" s="969" t="s">
        <v>460</v>
      </c>
      <c r="O6" s="700"/>
      <c r="P6" s="701"/>
      <c r="Q6" s="702"/>
      <c r="R6" s="693"/>
      <c r="S6" s="969" t="s">
        <v>460</v>
      </c>
      <c r="T6" s="700"/>
      <c r="U6" s="701"/>
      <c r="V6" s="702"/>
      <c r="W6" s="693"/>
      <c r="X6" s="885" t="s">
        <v>460</v>
      </c>
      <c r="Y6" s="700"/>
      <c r="Z6" s="701"/>
      <c r="AA6" s="702"/>
      <c r="AB6" s="757"/>
      <c r="AC6" s="783" t="s">
        <v>7</v>
      </c>
      <c r="AD6" s="695"/>
    </row>
    <row r="7" spans="1:43" s="696" customFormat="1" ht="24.95" customHeight="1" x14ac:dyDescent="0.2">
      <c r="A7" s="750">
        <v>2</v>
      </c>
      <c r="B7" s="737" t="str">
        <f>'GIRLS ENTRIES'!C18 &amp; " " &amp; 'GIRLS ENTRIES'!B18</f>
        <v>Sune Blignaut</v>
      </c>
      <c r="C7" s="688"/>
      <c r="D7" s="834">
        <v>26</v>
      </c>
      <c r="E7" s="703"/>
      <c r="F7" s="744"/>
      <c r="G7" s="706"/>
      <c r="H7" s="688"/>
      <c r="I7" s="966">
        <f>D50+1</f>
        <v>34</v>
      </c>
      <c r="J7" s="703"/>
      <c r="K7" s="698"/>
      <c r="L7" s="706"/>
      <c r="M7" s="688"/>
      <c r="N7" s="966">
        <f>I50+1</f>
        <v>42</v>
      </c>
      <c r="O7" s="700"/>
      <c r="P7" s="701"/>
      <c r="Q7" s="702"/>
      <c r="R7" s="693"/>
      <c r="S7" s="966">
        <f>N50+1</f>
        <v>50</v>
      </c>
      <c r="T7" s="700"/>
      <c r="U7" s="701"/>
      <c r="V7" s="702"/>
      <c r="W7" s="693"/>
      <c r="X7" s="830">
        <f>S50+1</f>
        <v>58</v>
      </c>
      <c r="Y7" s="700"/>
      <c r="Z7" s="701"/>
      <c r="AA7" s="702"/>
      <c r="AB7" s="758"/>
      <c r="AC7" s="703"/>
      <c r="AD7" s="695"/>
    </row>
    <row r="8" spans="1:43" s="696" customFormat="1" ht="24.95" customHeight="1" thickBot="1" x14ac:dyDescent="0.25">
      <c r="A8" s="750">
        <v>3</v>
      </c>
      <c r="B8" s="737" t="str">
        <f>'GIRLS ENTRIES'!C19 &amp; " " &amp; 'GIRLS ENTRIES'!B19</f>
        <v>Ashley Scott</v>
      </c>
      <c r="C8" s="688"/>
      <c r="D8" s="835" t="s">
        <v>461</v>
      </c>
      <c r="E8" s="709">
        <v>1</v>
      </c>
      <c r="F8" s="744" t="str">
        <f>+B6</f>
        <v>Kaylee Hunt</v>
      </c>
      <c r="G8" s="742"/>
      <c r="H8" s="688"/>
      <c r="I8" s="967" t="s">
        <v>461</v>
      </c>
      <c r="J8" s="709">
        <v>1</v>
      </c>
      <c r="K8" s="698" t="str">
        <f>IF(G11=3,F11,F8)</f>
        <v>Kaylee Hunt</v>
      </c>
      <c r="L8" s="742"/>
      <c r="M8" s="688"/>
      <c r="N8" s="967" t="s">
        <v>461</v>
      </c>
      <c r="O8" s="704">
        <v>1</v>
      </c>
      <c r="P8" s="705" t="str">
        <f>IF(L11=3,K11,K8)</f>
        <v>Kaylee Hunt</v>
      </c>
      <c r="Q8" s="739"/>
      <c r="R8" s="693"/>
      <c r="S8" s="967" t="s">
        <v>461</v>
      </c>
      <c r="T8" s="704">
        <v>1</v>
      </c>
      <c r="U8" s="705" t="str">
        <f>+P8</f>
        <v>Kaylee Hunt</v>
      </c>
      <c r="V8" s="739"/>
      <c r="W8" s="693"/>
      <c r="X8" s="831" t="s">
        <v>461</v>
      </c>
      <c r="Y8" s="704">
        <v>1</v>
      </c>
      <c r="Z8" s="705" t="str">
        <f>+P8</f>
        <v>Kaylee Hunt</v>
      </c>
      <c r="AA8" s="739"/>
      <c r="AB8" s="757">
        <f>+AA8+V8+Q8</f>
        <v>0</v>
      </c>
      <c r="AC8" s="707">
        <v>1</v>
      </c>
      <c r="AD8" s="708" t="str">
        <f>+Z17</f>
        <v>Carla Naude</v>
      </c>
    </row>
    <row r="9" spans="1:43" s="696" customFormat="1" ht="24.95" customHeight="1" x14ac:dyDescent="0.2">
      <c r="A9" s="750">
        <v>4</v>
      </c>
      <c r="B9" s="737" t="str">
        <f>'GIRLS ENTRIES'!C20 &amp; " " &amp; 'GIRLS ENTRIES'!B20</f>
        <v>Carla Naude</v>
      </c>
      <c r="C9" s="688"/>
      <c r="D9" s="834">
        <v>2</v>
      </c>
      <c r="E9" s="709"/>
      <c r="F9" s="744"/>
      <c r="G9" s="706"/>
      <c r="H9" s="688"/>
      <c r="I9" s="966">
        <v>3</v>
      </c>
      <c r="J9" s="709"/>
      <c r="K9" s="698"/>
      <c r="L9" s="706"/>
      <c r="M9" s="688"/>
      <c r="N9" s="966">
        <v>3</v>
      </c>
      <c r="O9" s="704"/>
      <c r="P9" s="705"/>
      <c r="Q9" s="702"/>
      <c r="R9" s="693"/>
      <c r="S9" s="966">
        <v>3</v>
      </c>
      <c r="T9" s="704"/>
      <c r="U9" s="705"/>
      <c r="V9" s="702"/>
      <c r="W9" s="693"/>
      <c r="X9" s="830">
        <v>1</v>
      </c>
      <c r="Y9" s="704"/>
      <c r="Z9" s="705"/>
      <c r="AA9" s="702"/>
      <c r="AB9" s="758"/>
      <c r="AC9" s="783" t="s">
        <v>7</v>
      </c>
      <c r="AD9" s="695"/>
    </row>
    <row r="10" spans="1:43" s="696" customFormat="1" ht="24.95" customHeight="1" x14ac:dyDescent="0.2">
      <c r="A10" s="750">
        <v>5</v>
      </c>
      <c r="B10" s="737" t="str">
        <f>'GIRLS ENTRIES'!C21 &amp; " " &amp; 'GIRLS ENTRIES'!B21</f>
        <v>Chere Lindeque</v>
      </c>
      <c r="C10" s="688"/>
      <c r="D10" s="835" t="s">
        <v>463</v>
      </c>
      <c r="E10" s="709"/>
      <c r="F10" s="744"/>
      <c r="G10" s="706"/>
      <c r="H10" s="688"/>
      <c r="I10" s="967" t="s">
        <v>462</v>
      </c>
      <c r="J10" s="709"/>
      <c r="K10" s="698"/>
      <c r="L10" s="706"/>
      <c r="M10" s="688"/>
      <c r="N10" s="967" t="s">
        <v>462</v>
      </c>
      <c r="O10" s="704"/>
      <c r="P10" s="705"/>
      <c r="Q10" s="702"/>
      <c r="R10" s="693"/>
      <c r="S10" s="967" t="s">
        <v>462</v>
      </c>
      <c r="T10" s="704"/>
      <c r="U10" s="705"/>
      <c r="V10" s="702"/>
      <c r="W10" s="693"/>
      <c r="X10" s="831" t="s">
        <v>464</v>
      </c>
      <c r="Y10" s="704"/>
      <c r="Z10" s="705"/>
      <c r="AA10" s="702"/>
      <c r="AB10" s="758"/>
      <c r="AC10" s="709"/>
      <c r="AD10" s="695"/>
    </row>
    <row r="11" spans="1:43" s="696" customFormat="1" ht="24.95" customHeight="1" thickBot="1" x14ac:dyDescent="0.25">
      <c r="A11" s="750">
        <v>6</v>
      </c>
      <c r="B11" s="737" t="str">
        <f>'GIRLS ENTRIES'!C22 &amp; " " &amp; 'GIRLS ENTRIES'!B22</f>
        <v>Lane Cornelius</v>
      </c>
      <c r="C11" s="699"/>
      <c r="D11" s="836" t="s">
        <v>83</v>
      </c>
      <c r="E11" s="707">
        <v>16</v>
      </c>
      <c r="F11" s="745" t="str">
        <f>+B21</f>
        <v>Kearabetswe Sekonyela</v>
      </c>
      <c r="G11" s="742"/>
      <c r="H11" s="688"/>
      <c r="I11" s="968" t="s">
        <v>471</v>
      </c>
      <c r="J11" s="707">
        <v>8</v>
      </c>
      <c r="K11" s="710" t="str">
        <f>IF(G54=3,F54,F51)</f>
        <v>Lara du Plessis</v>
      </c>
      <c r="L11" s="742"/>
      <c r="M11" s="711"/>
      <c r="N11" s="968" t="s">
        <v>487</v>
      </c>
      <c r="O11" s="712">
        <v>4</v>
      </c>
      <c r="P11" s="713" t="str">
        <f>IF(L29=3,K29,K26)</f>
        <v>Carla Naude</v>
      </c>
      <c r="Q11" s="739"/>
      <c r="R11" s="714"/>
      <c r="S11" s="968" t="s">
        <v>9</v>
      </c>
      <c r="T11" s="712">
        <v>3</v>
      </c>
      <c r="U11" s="713" t="str">
        <f>+P17</f>
        <v>Ashley Scott</v>
      </c>
      <c r="V11" s="739"/>
      <c r="W11" s="697"/>
      <c r="X11" s="832" t="s">
        <v>472</v>
      </c>
      <c r="Y11" s="712">
        <v>2</v>
      </c>
      <c r="Z11" s="713" t="str">
        <f>+P14</f>
        <v>Sune Blignaut</v>
      </c>
      <c r="AA11" s="739"/>
      <c r="AB11" s="759">
        <f>+AA11+V14+Q14</f>
        <v>0</v>
      </c>
      <c r="AC11" s="707">
        <v>2</v>
      </c>
      <c r="AD11" s="708" t="str">
        <f>+Z14</f>
        <v>Ashley Scott</v>
      </c>
    </row>
    <row r="12" spans="1:43" s="696" customFormat="1" ht="24.95" customHeight="1" x14ac:dyDescent="0.2">
      <c r="A12" s="750">
        <v>7</v>
      </c>
      <c r="B12" s="737" t="str">
        <f>'GIRLS ENTRIES'!C23 &amp; " " &amp; 'GIRLS ENTRIES'!B23</f>
        <v>Erica Naude</v>
      </c>
      <c r="C12" s="688"/>
      <c r="D12" s="833" t="s">
        <v>460</v>
      </c>
      <c r="E12" s="740"/>
      <c r="F12" s="743"/>
      <c r="G12" s="741"/>
      <c r="H12" s="688"/>
      <c r="I12" s="965" t="s">
        <v>460</v>
      </c>
      <c r="J12" s="740"/>
      <c r="K12" s="689"/>
      <c r="L12" s="741"/>
      <c r="M12" s="688"/>
      <c r="N12" s="965" t="s">
        <v>460</v>
      </c>
      <c r="O12" s="690"/>
      <c r="P12" s="715"/>
      <c r="Q12" s="692"/>
      <c r="R12" s="693"/>
      <c r="S12" s="965" t="s">
        <v>460</v>
      </c>
      <c r="T12" s="690"/>
      <c r="U12" s="715"/>
      <c r="V12" s="692"/>
      <c r="W12" s="693"/>
      <c r="X12" s="829" t="s">
        <v>460</v>
      </c>
      <c r="Y12" s="690"/>
      <c r="Z12" s="715"/>
      <c r="AA12" s="692"/>
      <c r="AB12" s="758"/>
      <c r="AC12" s="783" t="s">
        <v>7</v>
      </c>
      <c r="AD12" s="695"/>
    </row>
    <row r="13" spans="1:43" s="696" customFormat="1" ht="24.95" customHeight="1" x14ac:dyDescent="0.2">
      <c r="A13" s="750">
        <v>8</v>
      </c>
      <c r="B13" s="737" t="str">
        <f>'GIRLS ENTRIES'!C24 &amp; " " &amp; 'GIRLS ENTRIES'!B24</f>
        <v>Lara du Plessis</v>
      </c>
      <c r="C13" s="688"/>
      <c r="D13" s="834">
        <f>D7+1</f>
        <v>27</v>
      </c>
      <c r="E13" s="703"/>
      <c r="F13" s="744"/>
      <c r="G13" s="706"/>
      <c r="H13" s="688"/>
      <c r="I13" s="966">
        <f>I7+1</f>
        <v>35</v>
      </c>
      <c r="J13" s="703"/>
      <c r="K13" s="698"/>
      <c r="L13" s="706"/>
      <c r="M13" s="688"/>
      <c r="N13" s="966">
        <f>N7+1</f>
        <v>43</v>
      </c>
      <c r="O13" s="700"/>
      <c r="P13" s="705"/>
      <c r="Q13" s="702"/>
      <c r="R13" s="693"/>
      <c r="S13" s="966">
        <f>S7+1</f>
        <v>51</v>
      </c>
      <c r="T13" s="700"/>
      <c r="U13" s="705"/>
      <c r="V13" s="702"/>
      <c r="W13" s="693"/>
      <c r="X13" s="830">
        <f>X7+1</f>
        <v>59</v>
      </c>
      <c r="Y13" s="700"/>
      <c r="Z13" s="705"/>
      <c r="AA13" s="702"/>
      <c r="AB13" s="758"/>
      <c r="AC13" s="703"/>
      <c r="AD13" s="695"/>
    </row>
    <row r="14" spans="1:43" s="696" customFormat="1" ht="24.95" customHeight="1" thickBot="1" x14ac:dyDescent="0.25">
      <c r="A14" s="750">
        <v>9</v>
      </c>
      <c r="B14" s="737" t="str">
        <f>'GIRLS ENTRIES'!C25 &amp; " " &amp; 'GIRLS ENTRIES'!B25</f>
        <v>Chanel Ducci</v>
      </c>
      <c r="C14" s="688"/>
      <c r="D14" s="835" t="s">
        <v>461</v>
      </c>
      <c r="E14" s="709">
        <v>2</v>
      </c>
      <c r="F14" s="744" t="str">
        <f>+B7</f>
        <v>Sune Blignaut</v>
      </c>
      <c r="G14" s="742"/>
      <c r="H14" s="688"/>
      <c r="I14" s="967" t="s">
        <v>461</v>
      </c>
      <c r="J14" s="709">
        <v>2</v>
      </c>
      <c r="K14" s="698" t="str">
        <f>IF(G17=3,F17,F14)</f>
        <v>Sune Blignaut</v>
      </c>
      <c r="L14" s="742"/>
      <c r="M14" s="688"/>
      <c r="N14" s="967" t="s">
        <v>461</v>
      </c>
      <c r="O14" s="704">
        <v>2</v>
      </c>
      <c r="P14" s="705" t="str">
        <f>IF(L17=3,K17,K14)</f>
        <v>Sune Blignaut</v>
      </c>
      <c r="Q14" s="739"/>
      <c r="R14" s="693"/>
      <c r="S14" s="967" t="s">
        <v>461</v>
      </c>
      <c r="T14" s="704">
        <v>2</v>
      </c>
      <c r="U14" s="705" t="str">
        <f>+P14</f>
        <v>Sune Blignaut</v>
      </c>
      <c r="V14" s="739"/>
      <c r="W14" s="693"/>
      <c r="X14" s="831" t="s">
        <v>461</v>
      </c>
      <c r="Y14" s="704">
        <v>3</v>
      </c>
      <c r="Z14" s="705" t="str">
        <f>+P17</f>
        <v>Ashley Scott</v>
      </c>
      <c r="AA14" s="739"/>
      <c r="AB14" s="757">
        <f>+AA14+V11+Q17</f>
        <v>0</v>
      </c>
      <c r="AC14" s="707">
        <v>3</v>
      </c>
      <c r="AD14" s="708" t="str">
        <f>+Z8</f>
        <v>Kaylee Hunt</v>
      </c>
    </row>
    <row r="15" spans="1:43" s="696" customFormat="1" ht="24.95" customHeight="1" x14ac:dyDescent="0.2">
      <c r="A15" s="750">
        <v>10</v>
      </c>
      <c r="B15" s="737" t="str">
        <f>'GIRLS ENTRIES'!C26 &amp; " " &amp; 'GIRLS ENTRIES'!B26</f>
        <v>Danelle Obeholzer</v>
      </c>
      <c r="C15" s="716"/>
      <c r="D15" s="834">
        <v>2</v>
      </c>
      <c r="E15" s="709"/>
      <c r="F15" s="744"/>
      <c r="G15" s="706"/>
      <c r="H15" s="688"/>
      <c r="I15" s="966">
        <v>3</v>
      </c>
      <c r="J15" s="709"/>
      <c r="K15" s="698"/>
      <c r="L15" s="706"/>
      <c r="M15" s="688"/>
      <c r="N15" s="966">
        <v>3</v>
      </c>
      <c r="O15" s="704"/>
      <c r="P15" s="705"/>
      <c r="Q15" s="702"/>
      <c r="R15" s="693"/>
      <c r="S15" s="966">
        <v>3</v>
      </c>
      <c r="T15" s="704"/>
      <c r="U15" s="705"/>
      <c r="V15" s="702"/>
      <c r="W15" s="693"/>
      <c r="X15" s="830">
        <v>4</v>
      </c>
      <c r="Y15" s="704"/>
      <c r="Z15" s="705"/>
      <c r="AA15" s="702"/>
      <c r="AB15" s="758"/>
      <c r="AC15" s="709"/>
      <c r="AD15" s="695"/>
    </row>
    <row r="16" spans="1:43" s="696" customFormat="1" ht="24.95" customHeight="1" x14ac:dyDescent="0.2">
      <c r="A16" s="750">
        <v>11</v>
      </c>
      <c r="B16" s="737" t="str">
        <f>'GIRLS ENTRIES'!C27 &amp; " " &amp; 'GIRLS ENTRIES'!B27</f>
        <v>Nicole Barwise</v>
      </c>
      <c r="C16" s="716"/>
      <c r="D16" s="835" t="s">
        <v>463</v>
      </c>
      <c r="E16" s="709"/>
      <c r="F16" s="744"/>
      <c r="G16" s="706"/>
      <c r="H16" s="688"/>
      <c r="I16" s="967" t="s">
        <v>462</v>
      </c>
      <c r="J16" s="709"/>
      <c r="K16" s="698"/>
      <c r="L16" s="706"/>
      <c r="M16" s="688"/>
      <c r="N16" s="967" t="s">
        <v>462</v>
      </c>
      <c r="O16" s="704"/>
      <c r="P16" s="705"/>
      <c r="Q16" s="702"/>
      <c r="R16" s="693"/>
      <c r="S16" s="967" t="s">
        <v>462</v>
      </c>
      <c r="T16" s="704"/>
      <c r="U16" s="705"/>
      <c r="V16" s="702"/>
      <c r="W16" s="693"/>
      <c r="X16" s="831" t="s">
        <v>464</v>
      </c>
      <c r="Y16" s="704"/>
      <c r="Z16" s="705"/>
      <c r="AA16" s="702"/>
      <c r="AB16" s="758"/>
      <c r="AC16" s="709"/>
      <c r="AD16" s="695"/>
    </row>
    <row r="17" spans="1:30" s="696" customFormat="1" ht="24.95" customHeight="1" thickBot="1" x14ac:dyDescent="0.25">
      <c r="A17" s="750">
        <v>12</v>
      </c>
      <c r="B17" s="737" t="str">
        <f>'GIRLS ENTRIES'!C28 &amp; " " &amp; 'GIRLS ENTRIES'!B28</f>
        <v>Gene Marais</v>
      </c>
      <c r="C17" s="716"/>
      <c r="D17" s="836" t="s">
        <v>10</v>
      </c>
      <c r="E17" s="707">
        <v>15</v>
      </c>
      <c r="F17" s="745" t="str">
        <f>+B20</f>
        <v>Megan Richter</v>
      </c>
      <c r="G17" s="742"/>
      <c r="H17" s="688"/>
      <c r="I17" s="968" t="s">
        <v>472</v>
      </c>
      <c r="J17" s="707">
        <v>7</v>
      </c>
      <c r="K17" s="710" t="str">
        <f>IF(G48=3,F48,F45)</f>
        <v>Erica Naude</v>
      </c>
      <c r="L17" s="742"/>
      <c r="M17" s="688"/>
      <c r="N17" s="968" t="s">
        <v>485</v>
      </c>
      <c r="O17" s="712">
        <v>3</v>
      </c>
      <c r="P17" s="713" t="str">
        <f>IF(L23=3,K23,K20)</f>
        <v>Ashley Scott</v>
      </c>
      <c r="Q17" s="739"/>
      <c r="R17" s="693"/>
      <c r="S17" s="968" t="s">
        <v>489</v>
      </c>
      <c r="T17" s="712">
        <v>4</v>
      </c>
      <c r="U17" s="713" t="str">
        <f>+P11</f>
        <v>Carla Naude</v>
      </c>
      <c r="V17" s="739"/>
      <c r="W17" s="697"/>
      <c r="X17" s="832" t="s">
        <v>472</v>
      </c>
      <c r="Y17" s="712">
        <v>4</v>
      </c>
      <c r="Z17" s="713" t="str">
        <f>+P11</f>
        <v>Carla Naude</v>
      </c>
      <c r="AA17" s="739"/>
      <c r="AB17" s="759">
        <f>+AA17+V17+Q11</f>
        <v>0</v>
      </c>
      <c r="AC17" s="707">
        <v>4</v>
      </c>
      <c r="AD17" s="708" t="str">
        <f>+Z11</f>
        <v>Sune Blignaut</v>
      </c>
    </row>
    <row r="18" spans="1:30" s="696" customFormat="1" ht="24.95" customHeight="1" x14ac:dyDescent="0.2">
      <c r="A18" s="750">
        <v>13</v>
      </c>
      <c r="B18" s="737" t="str">
        <f>'GIRLS ENTRIES'!C29 &amp; " " &amp; 'GIRLS ENTRIES'!B29</f>
        <v>Elsjeri Prinsloo</v>
      </c>
      <c r="C18" s="688"/>
      <c r="D18" s="833" t="s">
        <v>460</v>
      </c>
      <c r="E18" s="740"/>
      <c r="F18" s="743"/>
      <c r="G18" s="741"/>
      <c r="H18" s="688"/>
      <c r="I18" s="965" t="s">
        <v>460</v>
      </c>
      <c r="J18" s="740"/>
      <c r="K18" s="689"/>
      <c r="L18" s="741"/>
      <c r="M18" s="688"/>
      <c r="N18" s="965" t="s">
        <v>460</v>
      </c>
      <c r="O18" s="717"/>
      <c r="P18" s="718"/>
      <c r="Q18" s="719"/>
      <c r="R18" s="693"/>
      <c r="S18" s="965" t="s">
        <v>460</v>
      </c>
      <c r="T18" s="717"/>
      <c r="U18" s="718"/>
      <c r="V18" s="719"/>
      <c r="W18" s="693"/>
      <c r="X18" s="829" t="s">
        <v>460</v>
      </c>
      <c r="Y18" s="717"/>
      <c r="Z18" s="718"/>
      <c r="AA18" s="719"/>
      <c r="AB18" s="758"/>
      <c r="AC18" s="703"/>
      <c r="AD18" s="695"/>
    </row>
    <row r="19" spans="1:30" s="696" customFormat="1" ht="24.95" customHeight="1" x14ac:dyDescent="0.2">
      <c r="A19" s="750">
        <v>14</v>
      </c>
      <c r="B19" s="737" t="str">
        <f>'GIRLS ENTRIES'!C30 &amp; " " &amp; 'GIRLS ENTRIES'!B30</f>
        <v>Miguel Oberholzer</v>
      </c>
      <c r="C19" s="688"/>
      <c r="D19" s="834">
        <f>D13+1</f>
        <v>28</v>
      </c>
      <c r="E19" s="703"/>
      <c r="F19" s="744"/>
      <c r="G19" s="706"/>
      <c r="H19" s="688"/>
      <c r="I19" s="966">
        <f>I13+1</f>
        <v>36</v>
      </c>
      <c r="J19" s="703"/>
      <c r="K19" s="698"/>
      <c r="L19" s="706"/>
      <c r="M19" s="688"/>
      <c r="N19" s="966">
        <f>N13+1</f>
        <v>44</v>
      </c>
      <c r="O19" s="720"/>
      <c r="P19" s="721"/>
      <c r="Q19" s="722"/>
      <c r="R19" s="693"/>
      <c r="S19" s="966">
        <f>S13+1</f>
        <v>52</v>
      </c>
      <c r="T19" s="720"/>
      <c r="U19" s="721"/>
      <c r="V19" s="722"/>
      <c r="W19" s="693"/>
      <c r="X19" s="830">
        <f>X13+1</f>
        <v>60</v>
      </c>
      <c r="Y19" s="720"/>
      <c r="Z19" s="721"/>
      <c r="AA19" s="722"/>
      <c r="AB19" s="758"/>
      <c r="AC19" s="703"/>
      <c r="AD19" s="695"/>
    </row>
    <row r="20" spans="1:30" s="696" customFormat="1" ht="24.95" customHeight="1" thickBot="1" x14ac:dyDescent="0.25">
      <c r="A20" s="750">
        <v>15</v>
      </c>
      <c r="B20" s="737" t="str">
        <f>'GIRLS ENTRIES'!C31 &amp; " " &amp; 'GIRLS ENTRIES'!B31</f>
        <v>Megan Richter</v>
      </c>
      <c r="C20" s="688"/>
      <c r="D20" s="835" t="s">
        <v>461</v>
      </c>
      <c r="E20" s="709">
        <v>3</v>
      </c>
      <c r="F20" s="744" t="str">
        <f>+B8</f>
        <v>Ashley Scott</v>
      </c>
      <c r="G20" s="742"/>
      <c r="H20" s="688"/>
      <c r="I20" s="967" t="s">
        <v>461</v>
      </c>
      <c r="J20" s="709">
        <v>3</v>
      </c>
      <c r="K20" s="698" t="str">
        <f>IF(G23=3,F23,F20)</f>
        <v>Ashley Scott</v>
      </c>
      <c r="L20" s="742"/>
      <c r="M20" s="688"/>
      <c r="N20" s="967" t="s">
        <v>461</v>
      </c>
      <c r="O20" s="723">
        <v>5</v>
      </c>
      <c r="P20" s="724" t="str">
        <f>IF(L29=3,K26,K29)</f>
        <v>Chere Lindeque</v>
      </c>
      <c r="Q20" s="739"/>
      <c r="R20" s="693"/>
      <c r="S20" s="967" t="s">
        <v>461</v>
      </c>
      <c r="T20" s="723">
        <v>5</v>
      </c>
      <c r="U20" s="724" t="str">
        <f>+P20</f>
        <v>Chere Lindeque</v>
      </c>
      <c r="V20" s="739"/>
      <c r="W20" s="693"/>
      <c r="X20" s="831" t="s">
        <v>461</v>
      </c>
      <c r="Y20" s="723">
        <v>5</v>
      </c>
      <c r="Z20" s="724" t="str">
        <f>+P20</f>
        <v>Chere Lindeque</v>
      </c>
      <c r="AA20" s="739"/>
      <c r="AB20" s="757">
        <f>+AA20+V20+Q20</f>
        <v>0</v>
      </c>
      <c r="AC20" s="707">
        <v>5</v>
      </c>
      <c r="AD20" s="708" t="str">
        <f>+Z20</f>
        <v>Chere Lindeque</v>
      </c>
    </row>
    <row r="21" spans="1:30" s="696" customFormat="1" ht="24.95" customHeight="1" thickBot="1" x14ac:dyDescent="0.25">
      <c r="A21" s="751">
        <v>16</v>
      </c>
      <c r="B21" s="738" t="str">
        <f>'GIRLS ENTRIES'!C32 &amp; " " &amp; 'GIRLS ENTRIES'!B32</f>
        <v>Kearabetswe Sekonyela</v>
      </c>
      <c r="C21" s="688"/>
      <c r="D21" s="834">
        <v>2</v>
      </c>
      <c r="E21" s="709"/>
      <c r="F21" s="744"/>
      <c r="G21" s="706"/>
      <c r="H21" s="688"/>
      <c r="I21" s="966">
        <v>4</v>
      </c>
      <c r="J21" s="709"/>
      <c r="K21" s="698"/>
      <c r="L21" s="706"/>
      <c r="M21" s="688"/>
      <c r="N21" s="966">
        <v>4</v>
      </c>
      <c r="O21" s="723"/>
      <c r="P21" s="724"/>
      <c r="Q21" s="722"/>
      <c r="R21" s="693"/>
      <c r="S21" s="966">
        <v>4</v>
      </c>
      <c r="T21" s="723"/>
      <c r="U21" s="724"/>
      <c r="V21" s="722"/>
      <c r="W21" s="693"/>
      <c r="X21" s="830">
        <v>4</v>
      </c>
      <c r="Y21" s="723"/>
      <c r="Z21" s="724"/>
      <c r="AA21" s="722"/>
      <c r="AB21" s="758"/>
      <c r="AC21" s="709"/>
      <c r="AD21" s="695"/>
    </row>
    <row r="22" spans="1:30" s="696" customFormat="1" ht="24.95" customHeight="1" x14ac:dyDescent="0.2">
      <c r="A22" s="752"/>
      <c r="B22" s="716"/>
      <c r="C22" s="688"/>
      <c r="D22" s="835" t="s">
        <v>463</v>
      </c>
      <c r="E22" s="709"/>
      <c r="F22" s="744"/>
      <c r="G22" s="706"/>
      <c r="H22" s="688"/>
      <c r="I22" s="967" t="s">
        <v>462</v>
      </c>
      <c r="J22" s="709"/>
      <c r="K22" s="698"/>
      <c r="L22" s="706"/>
      <c r="M22" s="688"/>
      <c r="N22" s="967" t="s">
        <v>462</v>
      </c>
      <c r="O22" s="723"/>
      <c r="P22" s="724"/>
      <c r="Q22" s="722"/>
      <c r="R22" s="693"/>
      <c r="S22" s="967" t="s">
        <v>462</v>
      </c>
      <c r="T22" s="723"/>
      <c r="U22" s="724"/>
      <c r="V22" s="722"/>
      <c r="W22" s="693"/>
      <c r="X22" s="831" t="s">
        <v>464</v>
      </c>
      <c r="Y22" s="723"/>
      <c r="Z22" s="724"/>
      <c r="AA22" s="722"/>
      <c r="AB22" s="758"/>
      <c r="AC22" s="709"/>
      <c r="AD22" s="695"/>
    </row>
    <row r="23" spans="1:30" s="696" customFormat="1" ht="24.95" customHeight="1" thickBot="1" x14ac:dyDescent="0.25">
      <c r="A23" s="752"/>
      <c r="B23" s="716"/>
      <c r="C23" s="699"/>
      <c r="D23" s="836" t="s">
        <v>9</v>
      </c>
      <c r="E23" s="707">
        <v>14</v>
      </c>
      <c r="F23" s="745" t="str">
        <f>+B19</f>
        <v>Miguel Oberholzer</v>
      </c>
      <c r="G23" s="742"/>
      <c r="H23" s="688"/>
      <c r="I23" s="968" t="s">
        <v>472</v>
      </c>
      <c r="J23" s="707">
        <v>6</v>
      </c>
      <c r="K23" s="710" t="str">
        <f>IF(G42=3,F42,F39)</f>
        <v>Lane Cornelius</v>
      </c>
      <c r="L23" s="742"/>
      <c r="M23" s="688"/>
      <c r="N23" s="968" t="s">
        <v>487</v>
      </c>
      <c r="O23" s="725">
        <v>8</v>
      </c>
      <c r="P23" s="726" t="str">
        <f>IF(L11=3,K8,K11)</f>
        <v>Lara du Plessis</v>
      </c>
      <c r="Q23" s="739"/>
      <c r="R23" s="693"/>
      <c r="S23" s="968" t="s">
        <v>9</v>
      </c>
      <c r="T23" s="725">
        <v>7</v>
      </c>
      <c r="U23" s="726" t="str">
        <f>+P29</f>
        <v>Erica Naude</v>
      </c>
      <c r="V23" s="739"/>
      <c r="W23" s="697"/>
      <c r="X23" s="832" t="s">
        <v>470</v>
      </c>
      <c r="Y23" s="725">
        <v>6</v>
      </c>
      <c r="Z23" s="726" t="str">
        <f>+P26</f>
        <v>Lane Cornelius</v>
      </c>
      <c r="AA23" s="739"/>
      <c r="AB23" s="759">
        <f>+AA23+V26+Q26</f>
        <v>0</v>
      </c>
      <c r="AC23" s="707">
        <v>6</v>
      </c>
      <c r="AD23" s="708" t="str">
        <f>+Z29</f>
        <v>Lara du Plessis</v>
      </c>
    </row>
    <row r="24" spans="1:30" s="696" customFormat="1" ht="24.95" customHeight="1" x14ac:dyDescent="0.2">
      <c r="A24" s="752"/>
      <c r="B24" s="716"/>
      <c r="C24" s="688"/>
      <c r="D24" s="833" t="s">
        <v>460</v>
      </c>
      <c r="E24" s="740"/>
      <c r="F24" s="743"/>
      <c r="G24" s="741"/>
      <c r="H24" s="688"/>
      <c r="I24" s="833" t="s">
        <v>460</v>
      </c>
      <c r="J24" s="740"/>
      <c r="K24" s="689"/>
      <c r="L24" s="741"/>
      <c r="M24" s="688"/>
      <c r="N24" s="965" t="s">
        <v>460</v>
      </c>
      <c r="O24" s="717"/>
      <c r="P24" s="727"/>
      <c r="Q24" s="719"/>
      <c r="R24" s="693"/>
      <c r="S24" s="965" t="s">
        <v>460</v>
      </c>
      <c r="T24" s="717"/>
      <c r="U24" s="727"/>
      <c r="V24" s="719"/>
      <c r="W24" s="693"/>
      <c r="X24" s="829" t="s">
        <v>460</v>
      </c>
      <c r="Y24" s="717"/>
      <c r="Z24" s="727"/>
      <c r="AA24" s="719"/>
      <c r="AB24" s="758"/>
      <c r="AC24" s="703"/>
      <c r="AD24" s="695"/>
    </row>
    <row r="25" spans="1:30" s="696" customFormat="1" ht="24.95" customHeight="1" x14ac:dyDescent="0.2">
      <c r="A25" s="752"/>
      <c r="B25" s="716"/>
      <c r="C25" s="688"/>
      <c r="D25" s="834">
        <f>D19+1</f>
        <v>29</v>
      </c>
      <c r="E25" s="703"/>
      <c r="F25" s="744"/>
      <c r="G25" s="706"/>
      <c r="H25" s="688"/>
      <c r="I25" s="834">
        <f>I19+1</f>
        <v>37</v>
      </c>
      <c r="J25" s="703"/>
      <c r="K25" s="698"/>
      <c r="L25" s="706"/>
      <c r="M25" s="688"/>
      <c r="N25" s="966">
        <f>N19+1</f>
        <v>45</v>
      </c>
      <c r="O25" s="720"/>
      <c r="P25" s="724"/>
      <c r="Q25" s="722"/>
      <c r="R25" s="693"/>
      <c r="S25" s="966">
        <f>S19+1</f>
        <v>53</v>
      </c>
      <c r="T25" s="720"/>
      <c r="U25" s="724"/>
      <c r="V25" s="722"/>
      <c r="W25" s="693"/>
      <c r="X25" s="830">
        <f>X19+1</f>
        <v>61</v>
      </c>
      <c r="Y25" s="720"/>
      <c r="Z25" s="724"/>
      <c r="AA25" s="722"/>
      <c r="AB25" s="758"/>
      <c r="AC25" s="703"/>
      <c r="AD25" s="695"/>
    </row>
    <row r="26" spans="1:30" s="696" customFormat="1" ht="24.95" customHeight="1" thickBot="1" x14ac:dyDescent="0.25">
      <c r="A26" s="752"/>
      <c r="B26" s="716"/>
      <c r="C26" s="688"/>
      <c r="D26" s="835" t="s">
        <v>461</v>
      </c>
      <c r="E26" s="709">
        <v>4</v>
      </c>
      <c r="F26" s="744" t="str">
        <f>+B9</f>
        <v>Carla Naude</v>
      </c>
      <c r="G26" s="742"/>
      <c r="H26" s="688"/>
      <c r="I26" s="835" t="s">
        <v>461</v>
      </c>
      <c r="J26" s="709">
        <v>4</v>
      </c>
      <c r="K26" s="698" t="str">
        <f>IF(G29=3,F29,F26)</f>
        <v>Carla Naude</v>
      </c>
      <c r="L26" s="742"/>
      <c r="M26" s="688"/>
      <c r="N26" s="967" t="s">
        <v>461</v>
      </c>
      <c r="O26" s="723">
        <v>6</v>
      </c>
      <c r="P26" s="724" t="str">
        <f>IF(L23=3,K20,K23)</f>
        <v>Lane Cornelius</v>
      </c>
      <c r="Q26" s="739"/>
      <c r="R26" s="693"/>
      <c r="S26" s="967" t="s">
        <v>461</v>
      </c>
      <c r="T26" s="723">
        <v>6</v>
      </c>
      <c r="U26" s="724" t="str">
        <f>+P26</f>
        <v>Lane Cornelius</v>
      </c>
      <c r="V26" s="739"/>
      <c r="W26" s="693"/>
      <c r="X26" s="831" t="s">
        <v>461</v>
      </c>
      <c r="Y26" s="723">
        <v>7</v>
      </c>
      <c r="Z26" s="724" t="str">
        <f>+P29</f>
        <v>Erica Naude</v>
      </c>
      <c r="AA26" s="739"/>
      <c r="AB26" s="757">
        <f>+AA26+V23+Q29</f>
        <v>0</v>
      </c>
      <c r="AC26" s="707">
        <v>7</v>
      </c>
      <c r="AD26" s="708" t="str">
        <f>+Z26</f>
        <v>Erica Naude</v>
      </c>
    </row>
    <row r="27" spans="1:30" s="696" customFormat="1" ht="24.95" customHeight="1" x14ac:dyDescent="0.2">
      <c r="A27" s="752"/>
      <c r="B27" s="716"/>
      <c r="C27" s="688"/>
      <c r="D27" s="834">
        <v>5</v>
      </c>
      <c r="E27" s="709"/>
      <c r="F27" s="744"/>
      <c r="G27" s="706"/>
      <c r="H27" s="688"/>
      <c r="I27" s="834">
        <v>3</v>
      </c>
      <c r="J27" s="709"/>
      <c r="K27" s="698"/>
      <c r="L27" s="706"/>
      <c r="M27" s="688"/>
      <c r="N27" s="966">
        <v>4</v>
      </c>
      <c r="O27" s="723"/>
      <c r="P27" s="724"/>
      <c r="Q27" s="722"/>
      <c r="R27" s="693"/>
      <c r="S27" s="966">
        <v>4</v>
      </c>
      <c r="T27" s="723"/>
      <c r="U27" s="724"/>
      <c r="V27" s="722"/>
      <c r="W27" s="693"/>
      <c r="X27" s="830">
        <v>4</v>
      </c>
      <c r="Y27" s="723"/>
      <c r="Z27" s="724"/>
      <c r="AA27" s="722"/>
      <c r="AB27" s="758"/>
      <c r="AC27" s="709"/>
      <c r="AD27" s="695"/>
    </row>
    <row r="28" spans="1:30" s="696" customFormat="1" ht="24.95" customHeight="1" x14ac:dyDescent="0.2">
      <c r="A28" s="752"/>
      <c r="B28" s="716"/>
      <c r="C28" s="688"/>
      <c r="D28" s="835" t="s">
        <v>463</v>
      </c>
      <c r="E28" s="709"/>
      <c r="F28" s="744"/>
      <c r="G28" s="706"/>
      <c r="H28" s="688"/>
      <c r="I28" s="835" t="s">
        <v>463</v>
      </c>
      <c r="J28" s="709"/>
      <c r="K28" s="698"/>
      <c r="L28" s="706"/>
      <c r="M28" s="688"/>
      <c r="N28" s="967" t="s">
        <v>462</v>
      </c>
      <c r="O28" s="723"/>
      <c r="P28" s="724"/>
      <c r="Q28" s="722"/>
      <c r="R28" s="693"/>
      <c r="S28" s="967" t="s">
        <v>462</v>
      </c>
      <c r="T28" s="723"/>
      <c r="U28" s="724"/>
      <c r="V28" s="722"/>
      <c r="W28" s="693"/>
      <c r="X28" s="831" t="s">
        <v>464</v>
      </c>
      <c r="Y28" s="723"/>
      <c r="Z28" s="724"/>
      <c r="AA28" s="722"/>
      <c r="AB28" s="758"/>
      <c r="AC28" s="709"/>
      <c r="AD28" s="695"/>
    </row>
    <row r="29" spans="1:30" s="696" customFormat="1" ht="24.95" customHeight="1" thickBot="1" x14ac:dyDescent="0.25">
      <c r="A29" s="752"/>
      <c r="C29" s="699"/>
      <c r="D29" s="836" t="s">
        <v>85</v>
      </c>
      <c r="E29" s="707">
        <v>13</v>
      </c>
      <c r="F29" s="745" t="str">
        <f>+B18</f>
        <v>Elsjeri Prinsloo</v>
      </c>
      <c r="G29" s="742"/>
      <c r="H29" s="688"/>
      <c r="I29" s="836" t="s">
        <v>481</v>
      </c>
      <c r="J29" s="707">
        <v>5</v>
      </c>
      <c r="K29" s="710" t="str">
        <f>IF(G36=3,F36,F33)</f>
        <v>Chere Lindeque</v>
      </c>
      <c r="L29" s="742"/>
      <c r="M29" s="688"/>
      <c r="N29" s="968" t="s">
        <v>485</v>
      </c>
      <c r="O29" s="725">
        <v>7</v>
      </c>
      <c r="P29" s="726" t="str">
        <f>IF(L17=3,K14,K17)</f>
        <v>Erica Naude</v>
      </c>
      <c r="Q29" s="739"/>
      <c r="R29" s="693"/>
      <c r="S29" s="968" t="s">
        <v>489</v>
      </c>
      <c r="T29" s="725">
        <v>8</v>
      </c>
      <c r="U29" s="726" t="str">
        <f>+P23</f>
        <v>Lara du Plessis</v>
      </c>
      <c r="V29" s="739"/>
      <c r="W29" s="697"/>
      <c r="X29" s="832" t="s">
        <v>469</v>
      </c>
      <c r="Y29" s="725">
        <v>8</v>
      </c>
      <c r="Z29" s="726" t="str">
        <f>+P23</f>
        <v>Lara du Plessis</v>
      </c>
      <c r="AA29" s="739"/>
      <c r="AB29" s="759">
        <f>+AA29+V29+Q23</f>
        <v>0</v>
      </c>
      <c r="AC29" s="707">
        <v>8</v>
      </c>
      <c r="AD29" s="708" t="str">
        <f>+Z23</f>
        <v>Lane Cornelius</v>
      </c>
    </row>
    <row r="30" spans="1:30" s="728" customFormat="1" ht="24.95" customHeight="1" thickBot="1" x14ac:dyDescent="0.25">
      <c r="A30" s="753"/>
      <c r="C30" s="729"/>
      <c r="D30" s="730"/>
      <c r="F30" s="746"/>
      <c r="G30" s="729"/>
      <c r="H30" s="729"/>
      <c r="I30" s="730"/>
      <c r="K30" s="731"/>
      <c r="L30" s="729"/>
      <c r="M30" s="688"/>
      <c r="N30" s="733" t="s">
        <v>8</v>
      </c>
      <c r="P30" s="734"/>
      <c r="Q30" s="688"/>
      <c r="R30" s="693"/>
      <c r="S30" s="730"/>
      <c r="U30" s="734"/>
      <c r="V30" s="688"/>
      <c r="W30" s="693"/>
      <c r="X30" s="730"/>
      <c r="Z30" s="734"/>
      <c r="AA30" s="688"/>
      <c r="AB30" s="758" t="s">
        <v>2</v>
      </c>
      <c r="AC30" s="696"/>
      <c r="AD30" s="695"/>
    </row>
    <row r="31" spans="1:30" s="728" customFormat="1" ht="24.95" customHeight="1" x14ac:dyDescent="0.2">
      <c r="A31" s="753"/>
      <c r="C31" s="729"/>
      <c r="D31" s="833" t="s">
        <v>460</v>
      </c>
      <c r="E31" s="740"/>
      <c r="F31" s="743"/>
      <c r="G31" s="741"/>
      <c r="H31" s="729"/>
      <c r="I31" s="965" t="s">
        <v>460</v>
      </c>
      <c r="J31" s="740"/>
      <c r="K31" s="689"/>
      <c r="L31" s="741"/>
      <c r="M31" s="688"/>
      <c r="N31" s="965" t="s">
        <v>460</v>
      </c>
      <c r="O31" s="690"/>
      <c r="P31" s="691"/>
      <c r="Q31" s="692"/>
      <c r="R31" s="693"/>
      <c r="S31" s="965" t="s">
        <v>460</v>
      </c>
      <c r="T31" s="690"/>
      <c r="U31" s="691"/>
      <c r="V31" s="692"/>
      <c r="W31" s="693"/>
      <c r="X31" s="829" t="s">
        <v>460</v>
      </c>
      <c r="Y31" s="690"/>
      <c r="Z31" s="691"/>
      <c r="AA31" s="692"/>
      <c r="AB31" s="757"/>
      <c r="AC31" s="732" t="s">
        <v>7</v>
      </c>
      <c r="AD31" s="695"/>
    </row>
    <row r="32" spans="1:30" s="696" customFormat="1" ht="24.95" customHeight="1" x14ac:dyDescent="0.2">
      <c r="A32" s="752"/>
      <c r="C32" s="735"/>
      <c r="D32" s="834">
        <f>D25+1</f>
        <v>30</v>
      </c>
      <c r="E32" s="703"/>
      <c r="F32" s="744"/>
      <c r="G32" s="706"/>
      <c r="H32" s="735"/>
      <c r="I32" s="966">
        <f>I25+1</f>
        <v>38</v>
      </c>
      <c r="J32" s="703"/>
      <c r="K32" s="698"/>
      <c r="L32" s="706"/>
      <c r="M32" s="688"/>
      <c r="N32" s="966">
        <f>N25+1</f>
        <v>46</v>
      </c>
      <c r="O32" s="700"/>
      <c r="P32" s="701"/>
      <c r="Q32" s="702"/>
      <c r="R32" s="693"/>
      <c r="S32" s="966">
        <f>S25+1</f>
        <v>54</v>
      </c>
      <c r="T32" s="700"/>
      <c r="U32" s="701"/>
      <c r="V32" s="702"/>
      <c r="W32" s="693"/>
      <c r="X32" s="830">
        <f>X25+1</f>
        <v>62</v>
      </c>
      <c r="Y32" s="700"/>
      <c r="Z32" s="701"/>
      <c r="AA32" s="702"/>
      <c r="AB32" s="757"/>
      <c r="AC32" s="703"/>
      <c r="AD32" s="695"/>
    </row>
    <row r="33" spans="1:30" s="696" customFormat="1" ht="24.95" customHeight="1" thickBot="1" x14ac:dyDescent="0.25">
      <c r="A33" s="752"/>
      <c r="C33" s="735"/>
      <c r="D33" s="835" t="s">
        <v>461</v>
      </c>
      <c r="E33" s="709">
        <v>5</v>
      </c>
      <c r="F33" s="744" t="str">
        <f>+B10</f>
        <v>Chere Lindeque</v>
      </c>
      <c r="G33" s="742"/>
      <c r="H33" s="735"/>
      <c r="I33" s="967" t="s">
        <v>461</v>
      </c>
      <c r="J33" s="709">
        <v>9</v>
      </c>
      <c r="K33" s="698" t="str">
        <f>IF(G54=3,F51,F54)</f>
        <v>Chanel Ducci</v>
      </c>
      <c r="L33" s="742"/>
      <c r="M33" s="688"/>
      <c r="N33" s="967" t="s">
        <v>461</v>
      </c>
      <c r="O33" s="704">
        <v>9</v>
      </c>
      <c r="P33" s="705" t="str">
        <f>IF(L36=3,K36,K33)</f>
        <v>Chanel Ducci</v>
      </c>
      <c r="Q33" s="739"/>
      <c r="R33" s="693"/>
      <c r="S33" s="967" t="s">
        <v>461</v>
      </c>
      <c r="T33" s="704">
        <v>9</v>
      </c>
      <c r="U33" s="705" t="str">
        <f>+P33</f>
        <v>Chanel Ducci</v>
      </c>
      <c r="V33" s="739"/>
      <c r="W33" s="693"/>
      <c r="X33" s="831" t="s">
        <v>461</v>
      </c>
      <c r="Y33" s="704">
        <v>9</v>
      </c>
      <c r="Z33" s="705" t="str">
        <f>+U33</f>
        <v>Chanel Ducci</v>
      </c>
      <c r="AA33" s="739"/>
      <c r="AB33" s="757">
        <f>+AA33+V33+Q33</f>
        <v>0</v>
      </c>
      <c r="AC33" s="707">
        <v>9</v>
      </c>
      <c r="AD33" s="708" t="str">
        <f>+Z42</f>
        <v>Gene Marais</v>
      </c>
    </row>
    <row r="34" spans="1:30" s="696" customFormat="1" ht="24.95" customHeight="1" x14ac:dyDescent="0.2">
      <c r="A34" s="752"/>
      <c r="C34" s="735"/>
      <c r="D34" s="834">
        <v>3</v>
      </c>
      <c r="E34" s="709"/>
      <c r="F34" s="744"/>
      <c r="G34" s="706"/>
      <c r="H34" s="735"/>
      <c r="I34" s="966">
        <v>3</v>
      </c>
      <c r="J34" s="709"/>
      <c r="K34" s="698"/>
      <c r="L34" s="706"/>
      <c r="M34" s="688"/>
      <c r="N34" s="966">
        <v>3</v>
      </c>
      <c r="O34" s="704"/>
      <c r="P34" s="705"/>
      <c r="Q34" s="702"/>
      <c r="R34" s="693"/>
      <c r="S34" s="966">
        <v>4</v>
      </c>
      <c r="T34" s="704"/>
      <c r="U34" s="705"/>
      <c r="V34" s="702"/>
      <c r="W34" s="693"/>
      <c r="X34" s="830">
        <v>4</v>
      </c>
      <c r="Y34" s="704"/>
      <c r="Z34" s="705"/>
      <c r="AA34" s="702"/>
      <c r="AB34" s="757"/>
      <c r="AC34" s="709"/>
      <c r="AD34" s="695"/>
    </row>
    <row r="35" spans="1:30" s="696" customFormat="1" ht="24.95" customHeight="1" x14ac:dyDescent="0.2">
      <c r="A35" s="752"/>
      <c r="C35" s="735"/>
      <c r="D35" s="835" t="s">
        <v>463</v>
      </c>
      <c r="E35" s="709"/>
      <c r="F35" s="744"/>
      <c r="G35" s="706"/>
      <c r="H35" s="735"/>
      <c r="I35" s="967" t="s">
        <v>462</v>
      </c>
      <c r="J35" s="709"/>
      <c r="K35" s="698"/>
      <c r="L35" s="706"/>
      <c r="M35" s="688"/>
      <c r="N35" s="967" t="s">
        <v>462</v>
      </c>
      <c r="O35" s="704"/>
      <c r="P35" s="705"/>
      <c r="Q35" s="702"/>
      <c r="R35" s="693"/>
      <c r="S35" s="967" t="s">
        <v>462</v>
      </c>
      <c r="T35" s="704"/>
      <c r="U35" s="705"/>
      <c r="V35" s="702"/>
      <c r="W35" s="693"/>
      <c r="X35" s="831" t="s">
        <v>464</v>
      </c>
      <c r="Y35" s="704"/>
      <c r="Z35" s="705"/>
      <c r="AA35" s="702"/>
      <c r="AB35" s="757"/>
      <c r="AC35" s="709"/>
      <c r="AD35" s="695"/>
    </row>
    <row r="36" spans="1:30" s="696" customFormat="1" ht="24.95" customHeight="1" thickBot="1" x14ac:dyDescent="0.25">
      <c r="A36" s="752"/>
      <c r="C36" s="735"/>
      <c r="D36" s="836" t="s">
        <v>10</v>
      </c>
      <c r="E36" s="707">
        <v>12</v>
      </c>
      <c r="F36" s="745" t="str">
        <f>+B17</f>
        <v>Gene Marais</v>
      </c>
      <c r="G36" s="742"/>
      <c r="H36" s="735"/>
      <c r="I36" s="968" t="s">
        <v>69</v>
      </c>
      <c r="J36" s="707">
        <v>16</v>
      </c>
      <c r="K36" s="710" t="str">
        <f>IF(G11=3,F8,F11)</f>
        <v>Kearabetswe Sekonyela</v>
      </c>
      <c r="L36" s="742"/>
      <c r="M36" s="711"/>
      <c r="N36" s="968" t="s">
        <v>475</v>
      </c>
      <c r="O36" s="712">
        <v>12</v>
      </c>
      <c r="P36" s="713" t="str">
        <f>IF(L54=3,K54,K51)</f>
        <v>Gene Marais</v>
      </c>
      <c r="Q36" s="739"/>
      <c r="R36" s="714"/>
      <c r="S36" s="968" t="s">
        <v>83</v>
      </c>
      <c r="T36" s="712">
        <v>11</v>
      </c>
      <c r="U36" s="713" t="str">
        <f>+P42</f>
        <v>Nicole Barwise</v>
      </c>
      <c r="V36" s="739"/>
      <c r="W36" s="697"/>
      <c r="X36" s="832" t="s">
        <v>471</v>
      </c>
      <c r="Y36" s="712">
        <v>10</v>
      </c>
      <c r="Z36" s="713" t="str">
        <f>+U39</f>
        <v>Danelle Obeholzer</v>
      </c>
      <c r="AA36" s="739"/>
      <c r="AB36" s="759">
        <f>+AA36+V39+Q39</f>
        <v>0</v>
      </c>
      <c r="AC36" s="707">
        <v>10</v>
      </c>
      <c r="AD36" s="708" t="str">
        <f>+Z36</f>
        <v>Danelle Obeholzer</v>
      </c>
    </row>
    <row r="37" spans="1:30" s="696" customFormat="1" ht="24.95" customHeight="1" x14ac:dyDescent="0.2">
      <c r="A37" s="752"/>
      <c r="C37" s="735"/>
      <c r="D37" s="833" t="s">
        <v>460</v>
      </c>
      <c r="E37" s="740"/>
      <c r="F37" s="743"/>
      <c r="G37" s="741"/>
      <c r="H37" s="735"/>
      <c r="I37" s="965" t="s">
        <v>460</v>
      </c>
      <c r="J37" s="740"/>
      <c r="K37" s="689"/>
      <c r="L37" s="741"/>
      <c r="M37" s="688"/>
      <c r="N37" s="965" t="s">
        <v>460</v>
      </c>
      <c r="O37" s="690"/>
      <c r="P37" s="715"/>
      <c r="Q37" s="692"/>
      <c r="R37" s="693"/>
      <c r="S37" s="965" t="s">
        <v>460</v>
      </c>
      <c r="T37" s="690"/>
      <c r="U37" s="715"/>
      <c r="V37" s="692"/>
      <c r="W37" s="693"/>
      <c r="X37" s="829" t="s">
        <v>460</v>
      </c>
      <c r="Y37" s="690"/>
      <c r="Z37" s="715"/>
      <c r="AA37" s="692"/>
      <c r="AB37" s="757"/>
      <c r="AC37" s="703"/>
      <c r="AD37" s="695"/>
    </row>
    <row r="38" spans="1:30" s="696" customFormat="1" ht="24.95" customHeight="1" x14ac:dyDescent="0.2">
      <c r="A38" s="752"/>
      <c r="C38" s="735"/>
      <c r="D38" s="834">
        <f>D32+1</f>
        <v>31</v>
      </c>
      <c r="E38" s="703"/>
      <c r="F38" s="744"/>
      <c r="G38" s="706"/>
      <c r="H38" s="735"/>
      <c r="I38" s="966">
        <f>I32+1</f>
        <v>39</v>
      </c>
      <c r="J38" s="703"/>
      <c r="K38" s="698"/>
      <c r="L38" s="706"/>
      <c r="M38" s="688"/>
      <c r="N38" s="966">
        <f>N32+1</f>
        <v>47</v>
      </c>
      <c r="O38" s="700"/>
      <c r="P38" s="705"/>
      <c r="Q38" s="702"/>
      <c r="R38" s="693"/>
      <c r="S38" s="966">
        <f>S32+1</f>
        <v>55</v>
      </c>
      <c r="T38" s="700"/>
      <c r="U38" s="705"/>
      <c r="V38" s="702"/>
      <c r="W38" s="693"/>
      <c r="X38" s="830">
        <f>X32+1</f>
        <v>63</v>
      </c>
      <c r="Y38" s="700"/>
      <c r="Z38" s="705"/>
      <c r="AA38" s="702"/>
      <c r="AB38" s="757"/>
      <c r="AC38" s="703"/>
      <c r="AD38" s="695"/>
    </row>
    <row r="39" spans="1:30" s="696" customFormat="1" ht="24.95" customHeight="1" thickBot="1" x14ac:dyDescent="0.25">
      <c r="A39" s="752"/>
      <c r="C39" s="735"/>
      <c r="D39" s="835" t="s">
        <v>461</v>
      </c>
      <c r="E39" s="709">
        <v>6</v>
      </c>
      <c r="F39" s="744" t="str">
        <f>+B11</f>
        <v>Lane Cornelius</v>
      </c>
      <c r="G39" s="742"/>
      <c r="H39" s="735"/>
      <c r="I39" s="967" t="s">
        <v>461</v>
      </c>
      <c r="J39" s="709">
        <v>10</v>
      </c>
      <c r="K39" s="698" t="str">
        <f>IF(G48=3,F45,F48)</f>
        <v>Danelle Obeholzer</v>
      </c>
      <c r="L39" s="742"/>
      <c r="M39" s="688"/>
      <c r="N39" s="967" t="s">
        <v>461</v>
      </c>
      <c r="O39" s="704">
        <v>10</v>
      </c>
      <c r="P39" s="705" t="str">
        <f>IF(L42=3,K42,K39)</f>
        <v>Danelle Obeholzer</v>
      </c>
      <c r="Q39" s="739"/>
      <c r="R39" s="693"/>
      <c r="S39" s="967" t="s">
        <v>461</v>
      </c>
      <c r="T39" s="704">
        <v>10</v>
      </c>
      <c r="U39" s="705" t="str">
        <f>+P39</f>
        <v>Danelle Obeholzer</v>
      </c>
      <c r="V39" s="739"/>
      <c r="W39" s="693"/>
      <c r="X39" s="831" t="s">
        <v>461</v>
      </c>
      <c r="Y39" s="704">
        <v>11</v>
      </c>
      <c r="Z39" s="705" t="str">
        <f>+U36</f>
        <v>Nicole Barwise</v>
      </c>
      <c r="AA39" s="739"/>
      <c r="AB39" s="757">
        <f>+AA39+V36+Q42</f>
        <v>0</v>
      </c>
      <c r="AC39" s="707">
        <v>11</v>
      </c>
      <c r="AD39" s="708" t="str">
        <f>+Z39</f>
        <v>Nicole Barwise</v>
      </c>
    </row>
    <row r="40" spans="1:30" s="696" customFormat="1" ht="24.95" customHeight="1" x14ac:dyDescent="0.2">
      <c r="A40" s="752"/>
      <c r="C40" s="735"/>
      <c r="D40" s="834">
        <v>3</v>
      </c>
      <c r="E40" s="709"/>
      <c r="F40" s="744"/>
      <c r="G40" s="706"/>
      <c r="H40" s="735"/>
      <c r="I40" s="966">
        <v>4</v>
      </c>
      <c r="J40" s="709"/>
      <c r="K40" s="698"/>
      <c r="L40" s="706"/>
      <c r="M40" s="688"/>
      <c r="N40" s="966">
        <v>3</v>
      </c>
      <c r="O40" s="704"/>
      <c r="P40" s="705"/>
      <c r="Q40" s="702"/>
      <c r="R40" s="693"/>
      <c r="S40" s="966">
        <v>4</v>
      </c>
      <c r="T40" s="704"/>
      <c r="U40" s="705"/>
      <c r="V40" s="702"/>
      <c r="W40" s="693"/>
      <c r="X40" s="830">
        <v>4</v>
      </c>
      <c r="Y40" s="704"/>
      <c r="Z40" s="705"/>
      <c r="AA40" s="702"/>
      <c r="AB40" s="757"/>
      <c r="AC40" s="709"/>
      <c r="AD40" s="695"/>
    </row>
    <row r="41" spans="1:30" s="696" customFormat="1" ht="24.95" customHeight="1" x14ac:dyDescent="0.2">
      <c r="A41" s="752"/>
      <c r="C41" s="735"/>
      <c r="D41" s="835" t="s">
        <v>463</v>
      </c>
      <c r="E41" s="709"/>
      <c r="F41" s="744"/>
      <c r="G41" s="706"/>
      <c r="H41" s="735"/>
      <c r="I41" s="967" t="s">
        <v>462</v>
      </c>
      <c r="J41" s="709"/>
      <c r="K41" s="698"/>
      <c r="L41" s="706"/>
      <c r="M41" s="688"/>
      <c r="N41" s="967" t="s">
        <v>462</v>
      </c>
      <c r="O41" s="704"/>
      <c r="P41" s="705"/>
      <c r="Q41" s="702"/>
      <c r="R41" s="693"/>
      <c r="S41" s="967" t="s">
        <v>462</v>
      </c>
      <c r="T41" s="704"/>
      <c r="U41" s="705"/>
      <c r="V41" s="702"/>
      <c r="W41" s="693"/>
      <c r="X41" s="831" t="s">
        <v>464</v>
      </c>
      <c r="Y41" s="704"/>
      <c r="Z41" s="705"/>
      <c r="AA41" s="702"/>
      <c r="AB41" s="757"/>
      <c r="AC41" s="709"/>
      <c r="AD41" s="695"/>
    </row>
    <row r="42" spans="1:30" s="696" customFormat="1" ht="24.95" customHeight="1" thickBot="1" x14ac:dyDescent="0.25">
      <c r="A42" s="752"/>
      <c r="C42" s="735"/>
      <c r="D42" s="836" t="s">
        <v>10</v>
      </c>
      <c r="E42" s="707">
        <v>11</v>
      </c>
      <c r="F42" s="745" t="str">
        <f>+B16</f>
        <v>Nicole Barwise</v>
      </c>
      <c r="G42" s="742"/>
      <c r="H42" s="735"/>
      <c r="I42" s="968" t="s">
        <v>69</v>
      </c>
      <c r="J42" s="707">
        <v>15</v>
      </c>
      <c r="K42" s="710" t="str">
        <f>IF(G17=3,F14,F17)</f>
        <v>Megan Richter</v>
      </c>
      <c r="L42" s="742"/>
      <c r="M42" s="688"/>
      <c r="N42" s="968" t="s">
        <v>484</v>
      </c>
      <c r="O42" s="712">
        <v>11</v>
      </c>
      <c r="P42" s="713" t="str">
        <f>IF(L48=3,K48,K45)</f>
        <v>Nicole Barwise</v>
      </c>
      <c r="Q42" s="739"/>
      <c r="R42" s="693"/>
      <c r="S42" s="968" t="s">
        <v>10</v>
      </c>
      <c r="T42" s="712">
        <v>12</v>
      </c>
      <c r="U42" s="713" t="str">
        <f>+P36</f>
        <v>Gene Marais</v>
      </c>
      <c r="V42" s="739"/>
      <c r="W42" s="697"/>
      <c r="X42" s="832" t="s">
        <v>69</v>
      </c>
      <c r="Y42" s="712">
        <v>12</v>
      </c>
      <c r="Z42" s="713" t="str">
        <f>+U42</f>
        <v>Gene Marais</v>
      </c>
      <c r="AA42" s="739"/>
      <c r="AB42" s="759">
        <f>+AA42+V42+Q36</f>
        <v>0</v>
      </c>
      <c r="AC42" s="707">
        <v>12</v>
      </c>
      <c r="AD42" s="708" t="str">
        <f>+Z33</f>
        <v>Chanel Ducci</v>
      </c>
    </row>
    <row r="43" spans="1:30" s="696" customFormat="1" ht="24.95" customHeight="1" x14ac:dyDescent="0.2">
      <c r="A43" s="752"/>
      <c r="C43" s="735"/>
      <c r="D43" s="833" t="s">
        <v>460</v>
      </c>
      <c r="E43" s="740"/>
      <c r="F43" s="743"/>
      <c r="G43" s="741"/>
      <c r="H43" s="735"/>
      <c r="I43" s="965" t="s">
        <v>460</v>
      </c>
      <c r="J43" s="740"/>
      <c r="K43" s="689"/>
      <c r="L43" s="741"/>
      <c r="M43" s="688"/>
      <c r="N43" s="965" t="s">
        <v>460</v>
      </c>
      <c r="O43" s="717"/>
      <c r="P43" s="718"/>
      <c r="Q43" s="719"/>
      <c r="R43" s="693"/>
      <c r="S43" s="965" t="s">
        <v>460</v>
      </c>
      <c r="T43" s="717"/>
      <c r="U43" s="718"/>
      <c r="V43" s="719"/>
      <c r="W43" s="693"/>
      <c r="X43" s="829" t="s">
        <v>460</v>
      </c>
      <c r="Y43" s="717"/>
      <c r="Z43" s="718"/>
      <c r="AA43" s="719"/>
      <c r="AB43" s="757"/>
      <c r="AC43" s="703"/>
      <c r="AD43" s="695"/>
    </row>
    <row r="44" spans="1:30" s="728" customFormat="1" ht="24.95" customHeight="1" x14ac:dyDescent="0.2">
      <c r="A44" s="753"/>
      <c r="C44" s="730"/>
      <c r="D44" s="834">
        <f>D38+1</f>
        <v>32</v>
      </c>
      <c r="E44" s="703"/>
      <c r="F44" s="744"/>
      <c r="G44" s="706"/>
      <c r="H44" s="730"/>
      <c r="I44" s="966">
        <f>I38+1</f>
        <v>40</v>
      </c>
      <c r="J44" s="703"/>
      <c r="K44" s="698"/>
      <c r="L44" s="706"/>
      <c r="M44" s="688"/>
      <c r="N44" s="966">
        <f>N38+1</f>
        <v>48</v>
      </c>
      <c r="O44" s="720"/>
      <c r="P44" s="721"/>
      <c r="Q44" s="722"/>
      <c r="R44" s="693"/>
      <c r="S44" s="966">
        <f>S38+1</f>
        <v>56</v>
      </c>
      <c r="T44" s="720"/>
      <c r="U44" s="721"/>
      <c r="V44" s="722"/>
      <c r="W44" s="693"/>
      <c r="X44" s="830">
        <f>X38+1</f>
        <v>64</v>
      </c>
      <c r="Y44" s="720"/>
      <c r="Z44" s="721"/>
      <c r="AA44" s="722"/>
      <c r="AB44" s="757"/>
      <c r="AC44" s="703"/>
      <c r="AD44" s="695"/>
    </row>
    <row r="45" spans="1:30" s="696" customFormat="1" ht="24.95" customHeight="1" thickBot="1" x14ac:dyDescent="0.25">
      <c r="A45" s="752"/>
      <c r="C45" s="735"/>
      <c r="D45" s="835" t="s">
        <v>461</v>
      </c>
      <c r="E45" s="709">
        <v>7</v>
      </c>
      <c r="F45" s="744" t="str">
        <f>+B12</f>
        <v>Erica Naude</v>
      </c>
      <c r="G45" s="742"/>
      <c r="H45" s="735"/>
      <c r="I45" s="967" t="s">
        <v>461</v>
      </c>
      <c r="J45" s="709">
        <v>11</v>
      </c>
      <c r="K45" s="698" t="str">
        <f>IF(G42=3,F39,F42)</f>
        <v>Nicole Barwise</v>
      </c>
      <c r="L45" s="742"/>
      <c r="M45" s="688"/>
      <c r="N45" s="967" t="s">
        <v>461</v>
      </c>
      <c r="O45" s="723">
        <v>13</v>
      </c>
      <c r="P45" s="724" t="str">
        <f>IF(L54=3,K51,K54)</f>
        <v>Elsjeri Prinsloo</v>
      </c>
      <c r="Q45" s="739"/>
      <c r="R45" s="693"/>
      <c r="S45" s="967" t="s">
        <v>461</v>
      </c>
      <c r="T45" s="723">
        <v>13</v>
      </c>
      <c r="U45" s="724" t="str">
        <f>+P45</f>
        <v>Elsjeri Prinsloo</v>
      </c>
      <c r="V45" s="739"/>
      <c r="W45" s="693"/>
      <c r="X45" s="831" t="s">
        <v>461</v>
      </c>
      <c r="Y45" s="723">
        <v>13</v>
      </c>
      <c r="Z45" s="724"/>
      <c r="AA45" s="739"/>
      <c r="AB45" s="757">
        <f>+AA45+V45+Q45</f>
        <v>0</v>
      </c>
      <c r="AC45" s="707">
        <v>13</v>
      </c>
      <c r="AD45" s="708">
        <f>+Z45</f>
        <v>0</v>
      </c>
    </row>
    <row r="46" spans="1:30" s="696" customFormat="1" ht="24.95" customHeight="1" x14ac:dyDescent="0.2">
      <c r="A46" s="752"/>
      <c r="D46" s="834">
        <v>3</v>
      </c>
      <c r="E46" s="709"/>
      <c r="F46" s="744"/>
      <c r="G46" s="706"/>
      <c r="I46" s="966">
        <v>4</v>
      </c>
      <c r="J46" s="709"/>
      <c r="K46" s="698"/>
      <c r="L46" s="706"/>
      <c r="M46" s="688"/>
      <c r="N46" s="966">
        <v>4</v>
      </c>
      <c r="O46" s="723"/>
      <c r="P46" s="724"/>
      <c r="Q46" s="722"/>
      <c r="R46" s="693"/>
      <c r="S46" s="966">
        <v>3</v>
      </c>
      <c r="T46" s="723"/>
      <c r="U46" s="724"/>
      <c r="V46" s="722"/>
      <c r="W46" s="693"/>
      <c r="X46" s="830">
        <v>4</v>
      </c>
      <c r="Y46" s="723"/>
      <c r="Z46" s="724"/>
      <c r="AA46" s="722"/>
      <c r="AB46" s="757"/>
      <c r="AC46" s="709"/>
      <c r="AD46" s="695"/>
    </row>
    <row r="47" spans="1:30" s="696" customFormat="1" ht="24.95" customHeight="1" x14ac:dyDescent="0.2">
      <c r="A47" s="752"/>
      <c r="D47" s="835" t="s">
        <v>463</v>
      </c>
      <c r="E47" s="709"/>
      <c r="F47" s="744"/>
      <c r="G47" s="706"/>
      <c r="I47" s="967" t="s">
        <v>462</v>
      </c>
      <c r="J47" s="709"/>
      <c r="K47" s="698"/>
      <c r="L47" s="706"/>
      <c r="M47" s="688"/>
      <c r="N47" s="967" t="s">
        <v>462</v>
      </c>
      <c r="O47" s="723"/>
      <c r="P47" s="724"/>
      <c r="Q47" s="722"/>
      <c r="R47" s="693"/>
      <c r="S47" s="967" t="s">
        <v>462</v>
      </c>
      <c r="T47" s="723"/>
      <c r="U47" s="724"/>
      <c r="V47" s="722"/>
      <c r="W47" s="693"/>
      <c r="X47" s="831" t="s">
        <v>464</v>
      </c>
      <c r="Y47" s="723"/>
      <c r="Z47" s="724"/>
      <c r="AA47" s="722"/>
      <c r="AB47" s="757"/>
      <c r="AC47" s="709"/>
      <c r="AD47" s="695"/>
    </row>
    <row r="48" spans="1:30" s="696" customFormat="1" ht="24.95" customHeight="1" thickBot="1" x14ac:dyDescent="0.25">
      <c r="A48" s="752"/>
      <c r="D48" s="836" t="s">
        <v>9</v>
      </c>
      <c r="E48" s="707">
        <v>10</v>
      </c>
      <c r="F48" s="745" t="str">
        <f>+B15</f>
        <v>Danelle Obeholzer</v>
      </c>
      <c r="G48" s="742"/>
      <c r="I48" s="968" t="s">
        <v>471</v>
      </c>
      <c r="J48" s="707">
        <v>14</v>
      </c>
      <c r="K48" s="710" t="str">
        <f>IF(G23=3,F20,F23)</f>
        <v>Miguel Oberholzer</v>
      </c>
      <c r="L48" s="742"/>
      <c r="M48" s="688"/>
      <c r="N48" s="968" t="s">
        <v>475</v>
      </c>
      <c r="O48" s="725">
        <v>16</v>
      </c>
      <c r="P48" s="726" t="str">
        <f>IF(L36=3,K33,K36)</f>
        <v>Kearabetswe Sekonyela</v>
      </c>
      <c r="Q48" s="739"/>
      <c r="R48" s="693"/>
      <c r="S48" s="968" t="s">
        <v>83</v>
      </c>
      <c r="T48" s="725">
        <v>15</v>
      </c>
      <c r="U48" s="726" t="str">
        <f>+P54</f>
        <v>Megan Richter</v>
      </c>
      <c r="V48" s="739"/>
      <c r="W48" s="697"/>
      <c r="X48" s="832" t="s">
        <v>468</v>
      </c>
      <c r="Y48" s="725">
        <v>14</v>
      </c>
      <c r="Z48" s="726" t="str">
        <f>+U51</f>
        <v>Miguel Oberholzer</v>
      </c>
      <c r="AA48" s="739"/>
      <c r="AB48" s="759">
        <f>+AA48+V51+Q51</f>
        <v>0</v>
      </c>
      <c r="AC48" s="707">
        <v>14</v>
      </c>
      <c r="AD48" s="708" t="str">
        <f>+Z51</f>
        <v>Megan Richter</v>
      </c>
    </row>
    <row r="49" spans="1:30" s="696" customFormat="1" ht="24.95" customHeight="1" x14ac:dyDescent="0.2">
      <c r="A49" s="752"/>
      <c r="D49" s="965" t="s">
        <v>460</v>
      </c>
      <c r="E49" s="740"/>
      <c r="F49" s="743"/>
      <c r="G49" s="741"/>
      <c r="I49" s="833" t="s">
        <v>460</v>
      </c>
      <c r="J49" s="740"/>
      <c r="K49" s="689"/>
      <c r="L49" s="741"/>
      <c r="M49" s="688"/>
      <c r="N49" s="965" t="s">
        <v>460</v>
      </c>
      <c r="O49" s="717"/>
      <c r="P49" s="727"/>
      <c r="Q49" s="719"/>
      <c r="R49" s="693"/>
      <c r="S49" s="965" t="s">
        <v>460</v>
      </c>
      <c r="T49" s="717"/>
      <c r="U49" s="727"/>
      <c r="V49" s="719"/>
      <c r="W49" s="693"/>
      <c r="X49" s="829" t="s">
        <v>460</v>
      </c>
      <c r="Y49" s="717"/>
      <c r="Z49" s="727"/>
      <c r="AA49" s="719"/>
      <c r="AB49" s="757"/>
      <c r="AC49" s="703"/>
      <c r="AD49" s="695"/>
    </row>
    <row r="50" spans="1:30" s="696" customFormat="1" ht="24.95" customHeight="1" x14ac:dyDescent="0.2">
      <c r="A50" s="752"/>
      <c r="D50" s="966">
        <f>D44+1</f>
        <v>33</v>
      </c>
      <c r="E50" s="703"/>
      <c r="F50" s="744"/>
      <c r="G50" s="706"/>
      <c r="I50" s="834">
        <f>I44+1</f>
        <v>41</v>
      </c>
      <c r="J50" s="703"/>
      <c r="K50" s="698"/>
      <c r="L50" s="706"/>
      <c r="M50" s="688"/>
      <c r="N50" s="966">
        <f>N44+1</f>
        <v>49</v>
      </c>
      <c r="O50" s="720"/>
      <c r="P50" s="724"/>
      <c r="Q50" s="722"/>
      <c r="R50" s="693"/>
      <c r="S50" s="966">
        <f>S44+1</f>
        <v>57</v>
      </c>
      <c r="T50" s="720"/>
      <c r="U50" s="724"/>
      <c r="V50" s="722"/>
      <c r="W50" s="693"/>
      <c r="X50" s="830">
        <f>X44+1</f>
        <v>65</v>
      </c>
      <c r="Y50" s="720"/>
      <c r="Z50" s="724"/>
      <c r="AA50" s="722"/>
      <c r="AB50" s="757"/>
      <c r="AC50" s="703"/>
      <c r="AD50" s="695"/>
    </row>
    <row r="51" spans="1:30" s="696" customFormat="1" ht="24.95" customHeight="1" thickBot="1" x14ac:dyDescent="0.25">
      <c r="A51" s="752"/>
      <c r="D51" s="967" t="s">
        <v>461</v>
      </c>
      <c r="E51" s="709">
        <v>8</v>
      </c>
      <c r="F51" s="744" t="str">
        <f>+B13</f>
        <v>Lara du Plessis</v>
      </c>
      <c r="G51" s="742"/>
      <c r="I51" s="835" t="s">
        <v>461</v>
      </c>
      <c r="J51" s="709">
        <v>12</v>
      </c>
      <c r="K51" s="698" t="str">
        <f>IF(G36=3,F33,F36)</f>
        <v>Gene Marais</v>
      </c>
      <c r="L51" s="742"/>
      <c r="M51" s="688"/>
      <c r="N51" s="967" t="s">
        <v>461</v>
      </c>
      <c r="O51" s="723">
        <v>14</v>
      </c>
      <c r="P51" s="724" t="str">
        <f>IF(L48=3,K45,K48)</f>
        <v>Miguel Oberholzer</v>
      </c>
      <c r="Q51" s="739"/>
      <c r="R51" s="693"/>
      <c r="S51" s="967" t="s">
        <v>461</v>
      </c>
      <c r="T51" s="723">
        <v>14</v>
      </c>
      <c r="U51" s="724" t="str">
        <f>+P51</f>
        <v>Miguel Oberholzer</v>
      </c>
      <c r="V51" s="739"/>
      <c r="W51" s="693"/>
      <c r="X51" s="831" t="s">
        <v>461</v>
      </c>
      <c r="Y51" s="723">
        <v>15</v>
      </c>
      <c r="Z51" s="724" t="str">
        <f>+U48</f>
        <v>Megan Richter</v>
      </c>
      <c r="AA51" s="739"/>
      <c r="AB51" s="757">
        <f>+AA51+V48+Q54</f>
        <v>0</v>
      </c>
      <c r="AC51" s="707">
        <v>15</v>
      </c>
      <c r="AD51" s="708" t="str">
        <f>+Z48</f>
        <v>Miguel Oberholzer</v>
      </c>
    </row>
    <row r="52" spans="1:30" s="696" customFormat="1" ht="24.95" customHeight="1" x14ac:dyDescent="0.2">
      <c r="A52" s="752"/>
      <c r="D52" s="966">
        <v>5</v>
      </c>
      <c r="E52" s="709"/>
      <c r="F52" s="744"/>
      <c r="G52" s="706"/>
      <c r="I52" s="834">
        <v>3</v>
      </c>
      <c r="J52" s="709"/>
      <c r="K52" s="698"/>
      <c r="L52" s="706"/>
      <c r="M52" s="688"/>
      <c r="N52" s="966">
        <v>4</v>
      </c>
      <c r="O52" s="723"/>
      <c r="P52" s="724"/>
      <c r="Q52" s="722"/>
      <c r="R52" s="693"/>
      <c r="S52" s="966">
        <v>3</v>
      </c>
      <c r="T52" s="723"/>
      <c r="U52" s="724"/>
      <c r="V52" s="722"/>
      <c r="W52" s="693"/>
      <c r="X52" s="830">
        <v>4</v>
      </c>
      <c r="Y52" s="723"/>
      <c r="Z52" s="724"/>
      <c r="AA52" s="722"/>
      <c r="AB52" s="757"/>
      <c r="AC52" s="709"/>
      <c r="AD52" s="695"/>
    </row>
    <row r="53" spans="1:30" s="696" customFormat="1" ht="24.95" customHeight="1" x14ac:dyDescent="0.2">
      <c r="A53" s="752"/>
      <c r="D53" s="967" t="s">
        <v>462</v>
      </c>
      <c r="E53" s="709"/>
      <c r="F53" s="744"/>
      <c r="G53" s="706"/>
      <c r="I53" s="835" t="s">
        <v>463</v>
      </c>
      <c r="J53" s="709"/>
      <c r="K53" s="698"/>
      <c r="L53" s="706"/>
      <c r="M53" s="688"/>
      <c r="N53" s="967" t="s">
        <v>462</v>
      </c>
      <c r="O53" s="723"/>
      <c r="P53" s="724"/>
      <c r="Q53" s="722"/>
      <c r="R53" s="693"/>
      <c r="S53" s="967" t="s">
        <v>462</v>
      </c>
      <c r="T53" s="723"/>
      <c r="U53" s="724"/>
      <c r="V53" s="722"/>
      <c r="W53" s="693"/>
      <c r="X53" s="831" t="s">
        <v>464</v>
      </c>
      <c r="Y53" s="723"/>
      <c r="Z53" s="724"/>
      <c r="AA53" s="722"/>
      <c r="AB53" s="757"/>
      <c r="AC53" s="709"/>
      <c r="AD53" s="695"/>
    </row>
    <row r="54" spans="1:30" s="696" customFormat="1" ht="24.95" customHeight="1" thickBot="1" x14ac:dyDescent="0.25">
      <c r="A54" s="752"/>
      <c r="D54" s="968" t="s">
        <v>467</v>
      </c>
      <c r="E54" s="707">
        <v>9</v>
      </c>
      <c r="F54" s="745" t="str">
        <f>+B14</f>
        <v>Chanel Ducci</v>
      </c>
      <c r="G54" s="742"/>
      <c r="I54" s="836" t="s">
        <v>482</v>
      </c>
      <c r="J54" s="707">
        <v>13</v>
      </c>
      <c r="K54" s="710" t="str">
        <f>IF(G29=3,F27,F29)</f>
        <v>Elsjeri Prinsloo</v>
      </c>
      <c r="L54" s="742"/>
      <c r="M54" s="688"/>
      <c r="N54" s="968" t="s">
        <v>484</v>
      </c>
      <c r="O54" s="725">
        <v>15</v>
      </c>
      <c r="P54" s="726" t="str">
        <f>IF(L42=3,K39,K42)</f>
        <v>Megan Richter</v>
      </c>
      <c r="Q54" s="739"/>
      <c r="R54" s="693"/>
      <c r="S54" s="968" t="s">
        <v>10</v>
      </c>
      <c r="T54" s="725">
        <v>16</v>
      </c>
      <c r="U54" s="726" t="str">
        <f>+P48</f>
        <v>Kearabetswe Sekonyela</v>
      </c>
      <c r="V54" s="739"/>
      <c r="W54" s="697"/>
      <c r="X54" s="832" t="s">
        <v>467</v>
      </c>
      <c r="Y54" s="725">
        <v>16</v>
      </c>
      <c r="Z54" s="726" t="str">
        <f>+U54</f>
        <v>Kearabetswe Sekonyela</v>
      </c>
      <c r="AA54" s="739"/>
      <c r="AB54" s="759">
        <f>+AA54+V54+Q48</f>
        <v>0</v>
      </c>
      <c r="AC54" s="707">
        <v>16</v>
      </c>
      <c r="AD54" s="708" t="str">
        <f>+Z54</f>
        <v>Kearabetswe Sekonyela</v>
      </c>
    </row>
    <row r="55" spans="1:30" ht="24" customHeight="1" x14ac:dyDescent="0.35">
      <c r="E55" s="2"/>
      <c r="F55" s="17"/>
      <c r="G55" s="68"/>
      <c r="J55" s="70"/>
      <c r="K55" s="86"/>
      <c r="L55" s="71"/>
      <c r="N55" s="194"/>
      <c r="O55" s="70"/>
      <c r="P55" s="18"/>
      <c r="Q55" s="71"/>
      <c r="S55" s="194"/>
      <c r="V55"/>
      <c r="W55" s="15"/>
      <c r="X55" s="193"/>
      <c r="Y55"/>
      <c r="AB55" s="760"/>
    </row>
    <row r="56" spans="1:30" ht="24" customHeight="1" x14ac:dyDescent="0.35">
      <c r="E56" s="2"/>
      <c r="F56" s="17"/>
      <c r="G56" s="68"/>
      <c r="J56" s="70"/>
      <c r="K56" s="86"/>
      <c r="L56" s="71"/>
      <c r="N56" s="194"/>
      <c r="O56" s="70"/>
      <c r="P56" s="18"/>
      <c r="Q56" s="71"/>
      <c r="S56" s="194"/>
      <c r="V56"/>
      <c r="W56" s="15"/>
      <c r="X56" s="193"/>
      <c r="Y56"/>
      <c r="AB56" s="760"/>
    </row>
    <row r="57" spans="1:30" ht="24" customHeight="1" x14ac:dyDescent="0.35">
      <c r="E57" s="2"/>
      <c r="F57" s="17"/>
      <c r="G57" s="68"/>
      <c r="J57" s="70"/>
      <c r="K57" s="86"/>
      <c r="L57" s="71"/>
      <c r="N57" s="194"/>
      <c r="O57" s="70"/>
      <c r="P57" s="18"/>
      <c r="Q57" s="71"/>
      <c r="S57" s="194"/>
      <c r="V57"/>
      <c r="W57" s="15"/>
      <c r="X57" s="193"/>
      <c r="Y57"/>
    </row>
    <row r="58" spans="1:30" ht="24" customHeight="1" x14ac:dyDescent="0.35">
      <c r="E58" s="2"/>
      <c r="F58" s="17"/>
      <c r="G58" s="68"/>
      <c r="J58" s="70"/>
      <c r="K58" s="86"/>
      <c r="L58" s="71"/>
      <c r="N58" s="194"/>
      <c r="O58" s="70"/>
      <c r="P58" s="18"/>
      <c r="Q58" s="71"/>
      <c r="S58" s="194"/>
      <c r="V58"/>
      <c r="W58" s="15"/>
      <c r="X58" s="193"/>
      <c r="Y58"/>
    </row>
    <row r="59" spans="1:30" ht="24" customHeight="1" x14ac:dyDescent="0.35">
      <c r="E59" s="2"/>
      <c r="F59" s="17"/>
      <c r="G59" s="68"/>
      <c r="J59" s="70"/>
      <c r="K59" s="86"/>
      <c r="L59" s="71"/>
      <c r="N59" s="194"/>
      <c r="O59" s="70"/>
      <c r="P59" s="18"/>
      <c r="Q59" s="71"/>
      <c r="S59" s="194"/>
      <c r="V59"/>
      <c r="W59" s="15"/>
      <c r="X59" s="193"/>
      <c r="Y59"/>
    </row>
    <row r="60" spans="1:30" ht="24" customHeight="1" x14ac:dyDescent="0.35">
      <c r="E60" s="2"/>
      <c r="F60" s="17"/>
      <c r="G60" s="68"/>
      <c r="J60" s="70"/>
      <c r="K60" s="86"/>
      <c r="L60" s="71"/>
      <c r="N60" s="194"/>
      <c r="O60" s="70"/>
      <c r="P60" s="18"/>
      <c r="Q60" s="71"/>
      <c r="S60" s="194"/>
      <c r="V60"/>
      <c r="W60" s="15"/>
      <c r="X60" s="193"/>
      <c r="Y60"/>
    </row>
    <row r="61" spans="1:30" ht="24" customHeight="1" x14ac:dyDescent="0.35">
      <c r="E61" s="2"/>
      <c r="F61" s="17"/>
      <c r="G61" s="68"/>
      <c r="J61" s="70"/>
      <c r="K61" s="86"/>
      <c r="L61" s="71"/>
      <c r="N61" s="194"/>
      <c r="O61" s="70"/>
      <c r="P61" s="18"/>
      <c r="Q61" s="71"/>
      <c r="S61" s="194"/>
      <c r="V61"/>
      <c r="W61" s="15"/>
      <c r="X61" s="193"/>
      <c r="Y61"/>
    </row>
    <row r="62" spans="1:30" ht="24" customHeight="1" x14ac:dyDescent="0.35">
      <c r="E62" s="2"/>
      <c r="F62" s="17"/>
      <c r="G62" s="68"/>
      <c r="J62" s="70"/>
      <c r="K62" s="86"/>
      <c r="L62" s="71"/>
      <c r="N62" s="194"/>
      <c r="O62" s="70"/>
      <c r="P62" s="18"/>
      <c r="Q62" s="71"/>
      <c r="S62" s="194"/>
      <c r="V62"/>
      <c r="W62" s="15"/>
      <c r="X62" s="193"/>
      <c r="Y62"/>
    </row>
    <row r="63" spans="1:30" ht="24" customHeight="1" x14ac:dyDescent="0.35">
      <c r="E63" s="2"/>
      <c r="F63" s="17"/>
      <c r="G63" s="68"/>
      <c r="J63" s="70"/>
      <c r="K63" s="4"/>
      <c r="L63" s="71"/>
      <c r="N63" s="194"/>
      <c r="O63" s="70"/>
      <c r="P63" s="18"/>
      <c r="Q63" s="71"/>
      <c r="S63" s="194"/>
      <c r="V63"/>
      <c r="W63" s="15"/>
      <c r="X63" s="193"/>
      <c r="Y63"/>
    </row>
    <row r="64" spans="1:30" ht="24" customHeight="1" x14ac:dyDescent="0.35">
      <c r="E64" s="2"/>
      <c r="F64" s="17"/>
      <c r="G64" s="68"/>
      <c r="J64" s="70"/>
      <c r="K64" s="4"/>
      <c r="L64" s="71"/>
      <c r="N64" s="194"/>
      <c r="O64" s="70"/>
      <c r="P64" s="18"/>
      <c r="Q64" s="71"/>
      <c r="S64" s="194"/>
      <c r="V64"/>
      <c r="W64" s="15"/>
      <c r="X64" s="193"/>
      <c r="Y64"/>
    </row>
    <row r="65" spans="5:25" ht="24" customHeight="1" x14ac:dyDescent="0.35">
      <c r="E65" s="2"/>
      <c r="F65" s="17"/>
      <c r="G65" s="68"/>
      <c r="J65" s="70"/>
      <c r="K65" s="4"/>
      <c r="L65" s="71"/>
      <c r="N65" s="194"/>
      <c r="O65" s="70"/>
      <c r="P65" s="18"/>
      <c r="Q65" s="71"/>
      <c r="S65" s="194"/>
      <c r="V65"/>
      <c r="W65" s="15"/>
      <c r="X65" s="193"/>
      <c r="Y65"/>
    </row>
    <row r="66" spans="5:25" ht="24" customHeight="1" x14ac:dyDescent="0.35">
      <c r="E66" s="2"/>
      <c r="F66" s="17"/>
      <c r="G66" s="68"/>
      <c r="J66" s="70"/>
      <c r="K66" s="4"/>
      <c r="L66" s="71"/>
      <c r="N66" s="194"/>
      <c r="O66" s="70"/>
      <c r="P66" s="18"/>
      <c r="Q66" s="71"/>
      <c r="S66" s="194"/>
      <c r="V66"/>
      <c r="W66" s="15"/>
      <c r="X66" s="193"/>
      <c r="Y66"/>
    </row>
    <row r="67" spans="5:25" ht="24" customHeight="1" x14ac:dyDescent="0.35">
      <c r="E67" s="2"/>
      <c r="F67" s="17"/>
      <c r="G67" s="68"/>
      <c r="J67" s="70"/>
      <c r="K67" s="4"/>
      <c r="L67" s="71"/>
      <c r="N67" s="194"/>
      <c r="O67" s="70"/>
      <c r="P67" s="18"/>
      <c r="Q67" s="71"/>
      <c r="S67" s="194"/>
      <c r="V67"/>
      <c r="W67" s="15"/>
      <c r="X67" s="193"/>
      <c r="Y67"/>
    </row>
    <row r="68" spans="5:25" x14ac:dyDescent="0.35">
      <c r="E68" s="2"/>
      <c r="F68" s="17"/>
      <c r="G68" s="68"/>
      <c r="J68" s="70"/>
      <c r="K68" s="4"/>
      <c r="L68" s="71"/>
      <c r="N68" s="194"/>
      <c r="O68" s="70"/>
      <c r="P68" s="18"/>
      <c r="Q68" s="71"/>
      <c r="S68" s="194"/>
      <c r="V68"/>
      <c r="W68" s="15"/>
      <c r="X68" s="193"/>
      <c r="Y68"/>
    </row>
    <row r="69" spans="5:25" x14ac:dyDescent="0.35">
      <c r="E69" s="2"/>
      <c r="F69" s="17"/>
      <c r="G69" s="68"/>
      <c r="J69" s="70"/>
      <c r="K69" s="4"/>
      <c r="L69" s="71"/>
      <c r="N69" s="194"/>
      <c r="O69" s="70"/>
      <c r="P69" s="18"/>
      <c r="Q69" s="71"/>
      <c r="S69" s="194"/>
      <c r="V69"/>
      <c r="W69" s="15"/>
      <c r="X69" s="193"/>
      <c r="Y69"/>
    </row>
    <row r="70" spans="5:25" x14ac:dyDescent="0.35">
      <c r="E70" s="2"/>
      <c r="F70" s="17"/>
      <c r="G70" s="68"/>
      <c r="J70" s="70"/>
      <c r="K70" s="4"/>
      <c r="L70" s="71"/>
      <c r="N70" s="194"/>
      <c r="O70" s="70"/>
      <c r="P70" s="18"/>
      <c r="Q70" s="71"/>
      <c r="S70" s="194"/>
      <c r="V70"/>
      <c r="W70" s="15"/>
      <c r="X70" s="193"/>
      <c r="Y70"/>
    </row>
    <row r="71" spans="5:25" x14ac:dyDescent="0.35">
      <c r="E71" s="2"/>
      <c r="F71" s="17"/>
      <c r="G71" s="68"/>
      <c r="J71" s="70"/>
      <c r="K71" s="4"/>
      <c r="L71" s="71"/>
      <c r="N71" s="194"/>
      <c r="O71" s="70"/>
      <c r="P71" s="18"/>
      <c r="Q71" s="71"/>
      <c r="S71" s="194"/>
      <c r="V71"/>
      <c r="W71" s="15"/>
      <c r="X71" s="193"/>
      <c r="Y71"/>
    </row>
    <row r="72" spans="5:25" x14ac:dyDescent="0.35">
      <c r="E72" s="2"/>
      <c r="F72" s="17"/>
      <c r="G72" s="68"/>
      <c r="J72" s="70"/>
      <c r="K72" s="4"/>
      <c r="L72" s="71"/>
      <c r="N72" s="194"/>
      <c r="O72" s="70"/>
      <c r="P72" s="18"/>
      <c r="Q72" s="71"/>
      <c r="S72" s="194"/>
      <c r="V72"/>
      <c r="W72" s="15"/>
      <c r="X72" s="193"/>
      <c r="Y72"/>
    </row>
  </sheetData>
  <sheetProtection password="CE28" sheet="1" objects="1" scenarios="1"/>
  <mergeCells count="4">
    <mergeCell ref="A1:AD1"/>
    <mergeCell ref="A2:AD2"/>
    <mergeCell ref="N5:AA5"/>
    <mergeCell ref="A3:AD3"/>
  </mergeCells>
  <printOptions horizontalCentered="1"/>
  <pageMargins left="0.11811023622047245" right="0.11811023622047245" top="0.15748031496062992" bottom="0.15748031496062992" header="0.31496062992125984" footer="0.31496062992125984"/>
  <pageSetup paperSize="8" scale="60" fitToHeight="0" orientation="landscape" r:id="rId1"/>
  <rowBreaks count="1" manualBreakCount="1">
    <brk id="54" max="1638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zoomScale="80" zoomScaleNormal="80" zoomScaleSheetLayoutView="90" workbookViewId="0">
      <selection activeCell="A5" sqref="A5"/>
    </sheetView>
  </sheetViews>
  <sheetFormatPr defaultColWidth="9.140625" defaultRowHeight="30" customHeight="1" x14ac:dyDescent="0.3"/>
  <cols>
    <col min="1" max="1" width="8.7109375" style="209" customWidth="1"/>
    <col min="2" max="2" width="23" style="209" bestFit="1" customWidth="1"/>
    <col min="3" max="12" width="8.7109375" style="209" customWidth="1"/>
    <col min="13" max="13" width="10.7109375" style="209" customWidth="1"/>
    <col min="14" max="18" width="8.7109375" style="209" customWidth="1"/>
    <col min="19" max="16384" width="9.140625" style="209"/>
  </cols>
  <sheetData>
    <row r="1" spans="1:22" ht="30" customHeight="1" x14ac:dyDescent="0.3">
      <c r="A1" s="1023" t="s">
        <v>165</v>
      </c>
      <c r="B1" s="1024"/>
      <c r="C1" s="1024"/>
      <c r="D1" s="1024"/>
      <c r="E1" s="1024"/>
      <c r="F1" s="1024"/>
      <c r="G1" s="1024"/>
      <c r="H1" s="1024"/>
      <c r="I1" s="1024"/>
      <c r="J1" s="1024"/>
      <c r="K1" s="1024"/>
      <c r="L1" s="1024"/>
      <c r="M1" s="1024"/>
      <c r="N1" s="1024"/>
      <c r="O1" s="1024"/>
      <c r="P1" s="1024"/>
      <c r="Q1" s="1024"/>
      <c r="R1" s="207"/>
      <c r="S1" s="207"/>
      <c r="T1" s="207"/>
      <c r="U1" s="207"/>
      <c r="V1" s="208"/>
    </row>
    <row r="2" spans="1:22" ht="30" customHeight="1" x14ac:dyDescent="0.3">
      <c r="A2" s="1024" t="s">
        <v>11</v>
      </c>
      <c r="B2" s="1024"/>
      <c r="C2" s="1024"/>
      <c r="D2" s="1024"/>
      <c r="E2" s="1024"/>
      <c r="F2" s="1024"/>
      <c r="G2" s="1024"/>
      <c r="H2" s="1024"/>
      <c r="I2" s="1024"/>
      <c r="J2" s="1024"/>
      <c r="K2" s="1024"/>
      <c r="L2" s="1024"/>
      <c r="M2" s="1024"/>
      <c r="N2" s="1024"/>
      <c r="O2" s="1024"/>
      <c r="P2" s="1024"/>
      <c r="Q2" s="1024"/>
      <c r="R2" s="207"/>
      <c r="S2" s="207"/>
    </row>
    <row r="3" spans="1:22" ht="30" customHeight="1" x14ac:dyDescent="0.3">
      <c r="A3" s="1025" t="s">
        <v>71</v>
      </c>
      <c r="B3" s="1025"/>
      <c r="C3" s="1025"/>
      <c r="D3" s="1025"/>
      <c r="E3" s="1025"/>
      <c r="F3" s="1025"/>
      <c r="G3" s="1025"/>
      <c r="H3" s="1025"/>
      <c r="I3" s="1025"/>
      <c r="J3" s="1025"/>
      <c r="K3" s="1025"/>
      <c r="L3" s="1025"/>
      <c r="M3" s="1025"/>
      <c r="N3" s="1025"/>
      <c r="O3" s="1025"/>
      <c r="P3" s="1025"/>
      <c r="Q3" s="1025"/>
      <c r="R3" s="207"/>
      <c r="S3" s="207"/>
    </row>
    <row r="4" spans="1:22" s="572" customFormat="1" ht="30" customHeight="1" thickBot="1" x14ac:dyDescent="0.25">
      <c r="A4" s="762"/>
      <c r="B4" s="762"/>
      <c r="C4" s="762"/>
      <c r="D4" s="763"/>
      <c r="E4" s="762"/>
      <c r="F4" s="762"/>
      <c r="G4" s="763"/>
      <c r="H4" s="763"/>
      <c r="I4" s="762"/>
    </row>
    <row r="5" spans="1:22" s="587" customFormat="1" ht="30" customHeight="1" thickBot="1" x14ac:dyDescent="0.25">
      <c r="A5" s="578" t="s">
        <v>0</v>
      </c>
      <c r="B5" s="578" t="s">
        <v>1</v>
      </c>
      <c r="C5" s="785">
        <v>2</v>
      </c>
      <c r="D5" s="581">
        <v>3</v>
      </c>
      <c r="E5" s="582">
        <v>4</v>
      </c>
      <c r="F5" s="581">
        <v>5</v>
      </c>
      <c r="G5" s="583">
        <v>6</v>
      </c>
      <c r="H5" s="584">
        <v>6</v>
      </c>
      <c r="I5" s="773" t="s">
        <v>2</v>
      </c>
      <c r="J5" s="773" t="s">
        <v>6</v>
      </c>
      <c r="K5" s="585"/>
      <c r="L5" s="586" t="s">
        <v>77</v>
      </c>
    </row>
    <row r="6" spans="1:22" s="587" customFormat="1" ht="39.950000000000003" customHeight="1" x14ac:dyDescent="0.2">
      <c r="A6" s="588">
        <v>1</v>
      </c>
      <c r="B6" s="913" t="s">
        <v>505</v>
      </c>
      <c r="C6" s="910"/>
      <c r="D6" s="911"/>
      <c r="E6" s="911"/>
      <c r="F6" s="911"/>
      <c r="G6" s="931"/>
      <c r="H6" s="932"/>
      <c r="I6" s="912"/>
      <c r="J6" s="765"/>
      <c r="K6" s="585"/>
      <c r="L6" s="782" t="s">
        <v>497</v>
      </c>
      <c r="M6" s="781"/>
      <c r="N6" s="781"/>
      <c r="O6" s="781"/>
      <c r="P6" s="781"/>
      <c r="Q6" s="781"/>
    </row>
    <row r="7" spans="1:22" s="587" customFormat="1" ht="30" customHeight="1" x14ac:dyDescent="0.2">
      <c r="A7" s="790">
        <v>2</v>
      </c>
      <c r="B7" s="791" t="str">
        <f>'GIRLS ENTRIES'!C37&amp;" "&amp;'GIRLS ENTRIES'!B37</f>
        <v>Kim Rodel</v>
      </c>
      <c r="C7" s="786"/>
      <c r="D7" s="598"/>
      <c r="E7" s="598"/>
      <c r="F7" s="598"/>
      <c r="G7" s="598"/>
      <c r="H7" s="787"/>
      <c r="I7" s="927">
        <f t="shared" ref="I7:I12" si="0">SUM(C7:H7)</f>
        <v>0</v>
      </c>
      <c r="J7" s="792"/>
      <c r="K7" s="593"/>
      <c r="L7" s="782"/>
    </row>
    <row r="8" spans="1:22" s="587" customFormat="1" ht="30" customHeight="1" x14ac:dyDescent="0.2">
      <c r="A8" s="766">
        <v>3</v>
      </c>
      <c r="B8" s="771" t="str">
        <f>'GIRLS ENTRIES'!C38&amp;" "&amp;'GIRLS ENTRIES'!B38</f>
        <v>Jemma Warsop</v>
      </c>
      <c r="C8" s="639"/>
      <c r="D8" s="597"/>
      <c r="E8" s="598"/>
      <c r="F8" s="598"/>
      <c r="G8" s="598"/>
      <c r="H8" s="787"/>
      <c r="I8" s="928">
        <f t="shared" si="0"/>
        <v>0</v>
      </c>
      <c r="J8" s="600"/>
      <c r="K8" s="593"/>
      <c r="L8" s="782" t="s">
        <v>496</v>
      </c>
      <c r="M8" s="781"/>
      <c r="N8" s="781"/>
      <c r="O8" s="781"/>
      <c r="P8" s="781"/>
      <c r="Q8" s="781"/>
    </row>
    <row r="9" spans="1:22" s="587" customFormat="1" ht="30" customHeight="1" x14ac:dyDescent="0.2">
      <c r="A9" s="766">
        <v>4</v>
      </c>
      <c r="B9" s="771" t="str">
        <f>'GIRLS ENTRIES'!C39&amp;" "&amp;'GIRLS ENTRIES'!B39</f>
        <v>Jessica Colley</v>
      </c>
      <c r="C9" s="639"/>
      <c r="D9" s="598"/>
      <c r="E9" s="597"/>
      <c r="F9" s="598"/>
      <c r="G9" s="598"/>
      <c r="H9" s="787"/>
      <c r="I9" s="928">
        <f t="shared" si="0"/>
        <v>0</v>
      </c>
      <c r="J9" s="600"/>
      <c r="K9" s="593"/>
    </row>
    <row r="10" spans="1:22" s="587" customFormat="1" ht="30" customHeight="1" x14ac:dyDescent="0.2">
      <c r="A10" s="766">
        <v>5</v>
      </c>
      <c r="B10" s="771" t="str">
        <f>'GIRLS ENTRIES'!C40&amp;" "&amp;'GIRLS ENTRIES'!B40</f>
        <v>Kaylee Richter</v>
      </c>
      <c r="C10" s="639"/>
      <c r="D10" s="598"/>
      <c r="E10" s="598"/>
      <c r="F10" s="597"/>
      <c r="G10" s="930"/>
      <c r="H10" s="788"/>
      <c r="I10" s="928">
        <f t="shared" si="0"/>
        <v>0</v>
      </c>
      <c r="J10" s="600"/>
      <c r="K10" s="593"/>
      <c r="L10" s="782" t="s">
        <v>509</v>
      </c>
      <c r="M10" s="781"/>
      <c r="N10" s="781"/>
      <c r="O10" s="781"/>
      <c r="P10" s="781"/>
      <c r="Q10" s="781"/>
    </row>
    <row r="11" spans="1:22" s="587" customFormat="1" ht="30" customHeight="1" x14ac:dyDescent="0.2">
      <c r="A11" s="766">
        <v>6</v>
      </c>
      <c r="B11" s="771" t="str">
        <f>'GIRLS ENTRIES'!C41&amp;" "&amp;'GIRLS ENTRIES'!B41</f>
        <v>Kemiso Muzila</v>
      </c>
      <c r="C11" s="639"/>
      <c r="D11" s="598"/>
      <c r="E11" s="598"/>
      <c r="F11" s="598"/>
      <c r="G11" s="597"/>
      <c r="H11" s="933">
        <f>SUM(C11:F11)</f>
        <v>0</v>
      </c>
      <c r="I11" s="928">
        <f t="shared" si="0"/>
        <v>0</v>
      </c>
      <c r="J11" s="600"/>
      <c r="K11" s="593"/>
    </row>
    <row r="12" spans="1:22" s="587" customFormat="1" ht="30" customHeight="1" thickBot="1" x14ac:dyDescent="0.25">
      <c r="A12" s="767">
        <v>7</v>
      </c>
      <c r="B12" s="772" t="str">
        <f>'GIRLS ENTRIES'!C42&amp;" "&amp;'GIRLS ENTRIES'!B42</f>
        <v>Chadiwa Moyo</v>
      </c>
      <c r="C12" s="640"/>
      <c r="D12" s="604"/>
      <c r="E12" s="604"/>
      <c r="F12" s="604"/>
      <c r="G12" s="604"/>
      <c r="H12" s="789"/>
      <c r="I12" s="929">
        <f t="shared" si="0"/>
        <v>0</v>
      </c>
      <c r="J12" s="768"/>
      <c r="K12" s="593"/>
    </row>
    <row r="13" spans="1:22" s="770" customFormat="1" ht="30" customHeight="1" thickBot="1" x14ac:dyDescent="0.25">
      <c r="A13" s="675"/>
      <c r="B13" s="675"/>
      <c r="C13" s="675"/>
      <c r="D13" s="675"/>
      <c r="E13" s="675"/>
      <c r="F13" s="769"/>
      <c r="G13" s="769"/>
      <c r="H13" s="769"/>
      <c r="I13" s="769"/>
    </row>
    <row r="14" spans="1:22" s="770" customFormat="1" ht="30" customHeight="1" thickBot="1" x14ac:dyDescent="0.25">
      <c r="A14" s="675"/>
      <c r="B14" s="675"/>
      <c r="C14" s="675"/>
      <c r="D14" s="675"/>
      <c r="E14" s="675"/>
      <c r="F14" s="769"/>
      <c r="G14" s="769"/>
      <c r="H14" s="769"/>
      <c r="I14" s="609" t="s">
        <v>460</v>
      </c>
      <c r="J14" s="610" t="s">
        <v>3</v>
      </c>
      <c r="K14" s="610" t="s">
        <v>461</v>
      </c>
      <c r="L14" s="610" t="s">
        <v>70</v>
      </c>
      <c r="M14" s="684" t="s">
        <v>4</v>
      </c>
      <c r="N14" s="1029" t="s">
        <v>493</v>
      </c>
      <c r="O14" s="1030"/>
      <c r="P14" s="1030"/>
      <c r="Q14" s="1030"/>
      <c r="R14" s="1031"/>
    </row>
    <row r="15" spans="1:22" s="770" customFormat="1" ht="30" hidden="1" customHeight="1" x14ac:dyDescent="0.2">
      <c r="A15" s="628">
        <v>1</v>
      </c>
      <c r="B15" s="1064" t="s">
        <v>164</v>
      </c>
      <c r="C15" s="1065"/>
      <c r="D15" s="937" t="s">
        <v>5</v>
      </c>
      <c r="E15" s="629">
        <v>6</v>
      </c>
      <c r="F15" s="1071" t="str">
        <f>B11</f>
        <v>Kemiso Muzila</v>
      </c>
      <c r="G15" s="1071"/>
      <c r="H15" s="1072"/>
      <c r="I15" s="669">
        <v>66</v>
      </c>
      <c r="J15" s="670"/>
      <c r="K15" s="670"/>
      <c r="L15" s="670"/>
      <c r="M15" s="627"/>
      <c r="N15" s="1026"/>
      <c r="O15" s="1027"/>
      <c r="P15" s="1027"/>
      <c r="Q15" s="1027"/>
      <c r="R15" s="1028"/>
    </row>
    <row r="16" spans="1:22" s="770" customFormat="1" ht="30" customHeight="1" x14ac:dyDescent="0.2">
      <c r="A16" s="611">
        <v>2</v>
      </c>
      <c r="B16" s="1036" t="str">
        <f>B7</f>
        <v>Kim Rodel</v>
      </c>
      <c r="C16" s="1037"/>
      <c r="D16" s="612" t="s">
        <v>5</v>
      </c>
      <c r="E16" s="793">
        <v>5</v>
      </c>
      <c r="F16" s="1037" t="str">
        <f>B10</f>
        <v>Kaylee Richter</v>
      </c>
      <c r="G16" s="1037"/>
      <c r="H16" s="1068"/>
      <c r="I16" s="957">
        <f>I15+1</f>
        <v>67</v>
      </c>
      <c r="J16" s="958" t="s">
        <v>462</v>
      </c>
      <c r="K16" s="958">
        <v>1</v>
      </c>
      <c r="L16" s="958" t="s">
        <v>467</v>
      </c>
      <c r="M16" s="614"/>
      <c r="N16" s="1061"/>
      <c r="O16" s="1062"/>
      <c r="P16" s="1062"/>
      <c r="Q16" s="1062"/>
      <c r="R16" s="1063"/>
    </row>
    <row r="17" spans="1:18" s="770" customFormat="1" ht="30" customHeight="1" thickBot="1" x14ac:dyDescent="0.25">
      <c r="A17" s="619">
        <v>3</v>
      </c>
      <c r="B17" s="1041" t="str">
        <f>B8</f>
        <v>Jemma Warsop</v>
      </c>
      <c r="C17" s="1042"/>
      <c r="D17" s="620" t="s">
        <v>5</v>
      </c>
      <c r="E17" s="621">
        <v>4</v>
      </c>
      <c r="F17" s="1042" t="str">
        <f>B9</f>
        <v>Jessica Colley</v>
      </c>
      <c r="G17" s="1042"/>
      <c r="H17" s="1069"/>
      <c r="I17" s="959">
        <f>I16+1</f>
        <v>68</v>
      </c>
      <c r="J17" s="960" t="s">
        <v>462</v>
      </c>
      <c r="K17" s="960">
        <v>2</v>
      </c>
      <c r="L17" s="960" t="s">
        <v>467</v>
      </c>
      <c r="M17" s="618"/>
      <c r="N17" s="1017"/>
      <c r="O17" s="1018"/>
      <c r="P17" s="1018"/>
      <c r="Q17" s="1018"/>
      <c r="R17" s="1019"/>
    </row>
    <row r="18" spans="1:18" s="770" customFormat="1" ht="30" hidden="1" customHeight="1" thickBot="1" x14ac:dyDescent="0.25">
      <c r="A18" s="632">
        <v>7</v>
      </c>
      <c r="B18" s="1047" t="str">
        <f>B12</f>
        <v>Chadiwa Moyo</v>
      </c>
      <c r="C18" s="1048"/>
      <c r="D18" s="633" t="s">
        <v>5</v>
      </c>
      <c r="E18" s="634" t="s">
        <v>164</v>
      </c>
      <c r="F18" s="1048"/>
      <c r="G18" s="1048"/>
      <c r="H18" s="1070"/>
      <c r="I18" s="672"/>
      <c r="J18" s="673"/>
      <c r="K18" s="673"/>
      <c r="L18" s="674"/>
      <c r="M18" s="622"/>
      <c r="N18" s="1020"/>
      <c r="O18" s="1021"/>
      <c r="P18" s="1021"/>
      <c r="Q18" s="1021"/>
      <c r="R18" s="1022"/>
    </row>
    <row r="19" spans="1:18" s="770" customFormat="1" ht="30" customHeight="1" thickBot="1" x14ac:dyDescent="0.25">
      <c r="A19" s="675"/>
      <c r="B19" s="675"/>
      <c r="C19" s="675"/>
      <c r="D19" s="675"/>
      <c r="E19" s="675"/>
      <c r="F19" s="769"/>
      <c r="G19" s="769"/>
      <c r="H19" s="769"/>
      <c r="I19" s="609" t="s">
        <v>460</v>
      </c>
      <c r="J19" s="610" t="s">
        <v>3</v>
      </c>
      <c r="K19" s="610" t="s">
        <v>461</v>
      </c>
      <c r="L19" s="610" t="s">
        <v>70</v>
      </c>
      <c r="M19" s="684" t="s">
        <v>4</v>
      </c>
      <c r="N19" s="1029" t="s">
        <v>493</v>
      </c>
      <c r="O19" s="1030"/>
      <c r="P19" s="1030"/>
      <c r="Q19" s="1030"/>
      <c r="R19" s="1031"/>
    </row>
    <row r="20" spans="1:18" s="770" customFormat="1" ht="30" hidden="1" customHeight="1" x14ac:dyDescent="0.2">
      <c r="A20" s="628">
        <v>1</v>
      </c>
      <c r="B20" s="1064" t="str">
        <f>B15</f>
        <v>Bye</v>
      </c>
      <c r="C20" s="1064"/>
      <c r="D20" s="937" t="s">
        <v>5</v>
      </c>
      <c r="E20" s="629">
        <v>5</v>
      </c>
      <c r="F20" s="1071" t="str">
        <f>F16</f>
        <v>Kaylee Richter</v>
      </c>
      <c r="G20" s="1071"/>
      <c r="H20" s="1072"/>
      <c r="I20" s="669">
        <f>I17+1</f>
        <v>69</v>
      </c>
      <c r="J20" s="670"/>
      <c r="K20" s="670"/>
      <c r="L20" s="671"/>
      <c r="M20" s="618"/>
      <c r="N20" s="1017"/>
      <c r="O20" s="1018"/>
      <c r="P20" s="1018"/>
      <c r="Q20" s="1018"/>
      <c r="R20" s="1019"/>
    </row>
    <row r="21" spans="1:18" s="770" customFormat="1" ht="30" customHeight="1" x14ac:dyDescent="0.2">
      <c r="A21" s="611">
        <v>2</v>
      </c>
      <c r="B21" s="1036" t="str">
        <f>B16</f>
        <v>Kim Rodel</v>
      </c>
      <c r="C21" s="1036"/>
      <c r="D21" s="612" t="s">
        <v>5</v>
      </c>
      <c r="E21" s="793">
        <v>4</v>
      </c>
      <c r="F21" s="1037" t="str">
        <f>F17</f>
        <v>Jessica Colley</v>
      </c>
      <c r="G21" s="1037"/>
      <c r="H21" s="1068"/>
      <c r="I21" s="959">
        <f>I20+1</f>
        <v>70</v>
      </c>
      <c r="J21" s="960" t="s">
        <v>462</v>
      </c>
      <c r="K21" s="960">
        <v>2</v>
      </c>
      <c r="L21" s="961" t="s">
        <v>69</v>
      </c>
      <c r="M21" s="618"/>
      <c r="N21" s="1017"/>
      <c r="O21" s="1018"/>
      <c r="P21" s="1018"/>
      <c r="Q21" s="1018"/>
      <c r="R21" s="1019"/>
    </row>
    <row r="22" spans="1:18" s="770" customFormat="1" ht="30" customHeight="1" thickBot="1" x14ac:dyDescent="0.25">
      <c r="A22" s="619">
        <v>6</v>
      </c>
      <c r="B22" s="1041" t="str">
        <f>F15</f>
        <v>Kemiso Muzila</v>
      </c>
      <c r="C22" s="1042"/>
      <c r="D22" s="620" t="s">
        <v>5</v>
      </c>
      <c r="E22" s="621">
        <v>7</v>
      </c>
      <c r="F22" s="1042" t="str">
        <f>B18</f>
        <v>Chadiwa Moyo</v>
      </c>
      <c r="G22" s="1042"/>
      <c r="H22" s="1069"/>
      <c r="I22" s="861">
        <f>I21+1</f>
        <v>71</v>
      </c>
      <c r="J22" s="862" t="s">
        <v>463</v>
      </c>
      <c r="K22" s="862">
        <v>4</v>
      </c>
      <c r="L22" s="863" t="s">
        <v>83</v>
      </c>
      <c r="M22" s="618"/>
      <c r="N22" s="1017"/>
      <c r="O22" s="1018"/>
      <c r="P22" s="1018"/>
      <c r="Q22" s="1018"/>
      <c r="R22" s="1019"/>
    </row>
    <row r="23" spans="1:18" s="770" customFormat="1" ht="30" hidden="1" customHeight="1" thickBot="1" x14ac:dyDescent="0.25">
      <c r="A23" s="632">
        <v>3</v>
      </c>
      <c r="B23" s="1047" t="str">
        <f>B17</f>
        <v>Jemma Warsop</v>
      </c>
      <c r="C23" s="1048"/>
      <c r="D23" s="633" t="s">
        <v>5</v>
      </c>
      <c r="E23" s="634" t="s">
        <v>164</v>
      </c>
      <c r="F23" s="1048"/>
      <c r="G23" s="1048"/>
      <c r="H23" s="1070"/>
      <c r="I23" s="672"/>
      <c r="J23" s="673"/>
      <c r="K23" s="673"/>
      <c r="L23" s="674"/>
      <c r="M23" s="622"/>
      <c r="N23" s="1020"/>
      <c r="O23" s="1021"/>
      <c r="P23" s="1021"/>
      <c r="Q23" s="1021"/>
      <c r="R23" s="1022"/>
    </row>
    <row r="24" spans="1:18" s="770" customFormat="1" ht="30" customHeight="1" thickBot="1" x14ac:dyDescent="0.25">
      <c r="A24" s="675"/>
      <c r="B24" s="675"/>
      <c r="C24" s="675"/>
      <c r="D24" s="675"/>
      <c r="E24" s="675"/>
      <c r="F24" s="769"/>
      <c r="G24" s="769"/>
      <c r="H24" s="769"/>
      <c r="I24" s="609" t="s">
        <v>460</v>
      </c>
      <c r="J24" s="610" t="s">
        <v>3</v>
      </c>
      <c r="K24" s="610" t="s">
        <v>461</v>
      </c>
      <c r="L24" s="610" t="s">
        <v>70</v>
      </c>
      <c r="M24" s="684" t="s">
        <v>4</v>
      </c>
      <c r="N24" s="1029" t="s">
        <v>493</v>
      </c>
      <c r="O24" s="1030"/>
      <c r="P24" s="1030"/>
      <c r="Q24" s="1030"/>
      <c r="R24" s="1031"/>
    </row>
    <row r="25" spans="1:18" s="770" customFormat="1" ht="30" customHeight="1" x14ac:dyDescent="0.2">
      <c r="A25" s="628">
        <v>2</v>
      </c>
      <c r="B25" s="1036" t="str">
        <f>B16</f>
        <v>Kim Rodel</v>
      </c>
      <c r="C25" s="1037"/>
      <c r="D25" s="612" t="s">
        <v>5</v>
      </c>
      <c r="E25" s="629">
        <v>7</v>
      </c>
      <c r="F25" s="1037" t="str">
        <f>B18</f>
        <v>Chadiwa Moyo</v>
      </c>
      <c r="G25" s="1037"/>
      <c r="H25" s="1068"/>
      <c r="I25" s="962">
        <f>I22+1</f>
        <v>72</v>
      </c>
      <c r="J25" s="963" t="s">
        <v>462</v>
      </c>
      <c r="K25" s="963">
        <v>1</v>
      </c>
      <c r="L25" s="964" t="s">
        <v>486</v>
      </c>
      <c r="M25" s="627"/>
      <c r="N25" s="1026"/>
      <c r="O25" s="1027"/>
      <c r="P25" s="1027"/>
      <c r="Q25" s="1027"/>
      <c r="R25" s="1028"/>
    </row>
    <row r="26" spans="1:18" s="770" customFormat="1" ht="30" customHeight="1" x14ac:dyDescent="0.2">
      <c r="A26" s="630">
        <v>3</v>
      </c>
      <c r="B26" s="1033" t="str">
        <f>B17</f>
        <v>Jemma Warsop</v>
      </c>
      <c r="C26" s="1033"/>
      <c r="D26" s="616" t="s">
        <v>5</v>
      </c>
      <c r="E26" s="631">
        <v>6</v>
      </c>
      <c r="F26" s="1033" t="str">
        <f>F15</f>
        <v>Kemiso Muzila</v>
      </c>
      <c r="G26" s="1033"/>
      <c r="H26" s="1074"/>
      <c r="I26" s="959">
        <f>I25+1</f>
        <v>73</v>
      </c>
      <c r="J26" s="960" t="s">
        <v>462</v>
      </c>
      <c r="K26" s="960">
        <v>2</v>
      </c>
      <c r="L26" s="961" t="s">
        <v>486</v>
      </c>
      <c r="M26" s="618"/>
      <c r="N26" s="1017"/>
      <c r="O26" s="1018"/>
      <c r="P26" s="1018"/>
      <c r="Q26" s="1018"/>
      <c r="R26" s="1019"/>
    </row>
    <row r="27" spans="1:18" s="770" customFormat="1" ht="30" customHeight="1" thickBot="1" x14ac:dyDescent="0.25">
      <c r="A27" s="619">
        <v>4</v>
      </c>
      <c r="B27" s="1041" t="str">
        <f>F17</f>
        <v>Jessica Colley</v>
      </c>
      <c r="C27" s="1041"/>
      <c r="D27" s="620" t="s">
        <v>5</v>
      </c>
      <c r="E27" s="621">
        <v>5</v>
      </c>
      <c r="F27" s="1042" t="str">
        <f>F16</f>
        <v>Kaylee Richter</v>
      </c>
      <c r="G27" s="1042"/>
      <c r="H27" s="1069"/>
      <c r="I27" s="865">
        <f>I26+1</f>
        <v>74</v>
      </c>
      <c r="J27" s="866" t="s">
        <v>463</v>
      </c>
      <c r="K27" s="866">
        <v>4</v>
      </c>
      <c r="L27" s="867" t="s">
        <v>10</v>
      </c>
      <c r="M27" s="622"/>
      <c r="N27" s="1020"/>
      <c r="O27" s="1021"/>
      <c r="P27" s="1021"/>
      <c r="Q27" s="1021"/>
      <c r="R27" s="1022"/>
    </row>
    <row r="28" spans="1:18" s="770" customFormat="1" ht="30" customHeight="1" thickBot="1" x14ac:dyDescent="0.25">
      <c r="A28" s="675"/>
      <c r="B28" s="675"/>
      <c r="C28" s="675"/>
      <c r="D28" s="675"/>
      <c r="E28" s="675"/>
      <c r="F28" s="769"/>
      <c r="G28" s="769"/>
      <c r="H28" s="769"/>
      <c r="I28" s="609" t="s">
        <v>460</v>
      </c>
      <c r="J28" s="610" t="s">
        <v>3</v>
      </c>
      <c r="K28" s="610" t="s">
        <v>461</v>
      </c>
      <c r="L28" s="610" t="s">
        <v>70</v>
      </c>
      <c r="M28" s="684" t="s">
        <v>4</v>
      </c>
      <c r="N28" s="1029" t="s">
        <v>493</v>
      </c>
      <c r="O28" s="1030"/>
      <c r="P28" s="1030"/>
      <c r="Q28" s="1030"/>
      <c r="R28" s="1031"/>
    </row>
    <row r="29" spans="1:18" s="770" customFormat="1" ht="30" hidden="1" customHeight="1" x14ac:dyDescent="0.2">
      <c r="A29" s="628">
        <v>1</v>
      </c>
      <c r="B29" s="1064" t="str">
        <f>B15</f>
        <v>Bye</v>
      </c>
      <c r="C29" s="1065"/>
      <c r="D29" s="937" t="s">
        <v>5</v>
      </c>
      <c r="E29" s="629">
        <v>7</v>
      </c>
      <c r="F29" s="1071" t="str">
        <f>B18</f>
        <v>Chadiwa Moyo</v>
      </c>
      <c r="G29" s="1071"/>
      <c r="H29" s="1072"/>
      <c r="I29" s="669">
        <f>I27+1</f>
        <v>75</v>
      </c>
      <c r="J29" s="670"/>
      <c r="K29" s="670"/>
      <c r="L29" s="671"/>
      <c r="M29" s="618"/>
      <c r="N29" s="1017"/>
      <c r="O29" s="1018"/>
      <c r="P29" s="1018"/>
      <c r="Q29" s="1018"/>
      <c r="R29" s="1019"/>
    </row>
    <row r="30" spans="1:18" s="770" customFormat="1" ht="30" customHeight="1" x14ac:dyDescent="0.2">
      <c r="A30" s="628">
        <v>2</v>
      </c>
      <c r="B30" s="1037" t="str">
        <f>B16</f>
        <v>Kim Rodel</v>
      </c>
      <c r="C30" s="1037"/>
      <c r="D30" s="612" t="s">
        <v>5</v>
      </c>
      <c r="E30" s="629">
        <v>6</v>
      </c>
      <c r="F30" s="1037" t="str">
        <f>F15</f>
        <v>Kemiso Muzila</v>
      </c>
      <c r="G30" s="1037"/>
      <c r="H30" s="1068"/>
      <c r="I30" s="876">
        <f>I29+1</f>
        <v>76</v>
      </c>
      <c r="J30" s="877" t="s">
        <v>464</v>
      </c>
      <c r="K30" s="877">
        <v>2</v>
      </c>
      <c r="L30" s="878" t="s">
        <v>469</v>
      </c>
      <c r="M30" s="618"/>
      <c r="N30" s="1017"/>
      <c r="O30" s="1018"/>
      <c r="P30" s="1018"/>
      <c r="Q30" s="1018"/>
      <c r="R30" s="1019"/>
    </row>
    <row r="31" spans="1:18" s="770" customFormat="1" ht="30" customHeight="1" thickBot="1" x14ac:dyDescent="0.25">
      <c r="A31" s="619">
        <v>3</v>
      </c>
      <c r="B31" s="1041" t="str">
        <f>B17</f>
        <v>Jemma Warsop</v>
      </c>
      <c r="C31" s="1041"/>
      <c r="D31" s="620" t="s">
        <v>5</v>
      </c>
      <c r="E31" s="621">
        <v>5</v>
      </c>
      <c r="F31" s="1043" t="str">
        <f>F16</f>
        <v>Kaylee Richter</v>
      </c>
      <c r="G31" s="1043"/>
      <c r="H31" s="1045"/>
      <c r="I31" s="876">
        <f>I30+1</f>
        <v>77</v>
      </c>
      <c r="J31" s="877" t="s">
        <v>464</v>
      </c>
      <c r="K31" s="877">
        <v>3</v>
      </c>
      <c r="L31" s="878" t="s">
        <v>469</v>
      </c>
      <c r="M31" s="618"/>
      <c r="N31" s="1017"/>
      <c r="O31" s="1018"/>
      <c r="P31" s="1018"/>
      <c r="Q31" s="1018"/>
      <c r="R31" s="1019"/>
    </row>
    <row r="32" spans="1:18" s="770" customFormat="1" ht="30" hidden="1" customHeight="1" thickBot="1" x14ac:dyDescent="0.25">
      <c r="A32" s="632">
        <v>4</v>
      </c>
      <c r="B32" s="1047" t="str">
        <f>F17</f>
        <v>Jessica Colley</v>
      </c>
      <c r="C32" s="1048"/>
      <c r="D32" s="633" t="s">
        <v>5</v>
      </c>
      <c r="E32" s="634" t="s">
        <v>164</v>
      </c>
      <c r="F32" s="1050"/>
      <c r="G32" s="1050"/>
      <c r="H32" s="1051"/>
      <c r="I32" s="672"/>
      <c r="J32" s="673"/>
      <c r="K32" s="673"/>
      <c r="L32" s="674"/>
      <c r="M32" s="622"/>
      <c r="N32" s="1020"/>
      <c r="O32" s="1021"/>
      <c r="P32" s="1021"/>
      <c r="Q32" s="1021"/>
      <c r="R32" s="1022"/>
    </row>
    <row r="33" spans="1:18" s="770" customFormat="1" ht="30" customHeight="1" thickBot="1" x14ac:dyDescent="0.25">
      <c r="A33" s="675"/>
      <c r="B33" s="675"/>
      <c r="C33" s="675"/>
      <c r="D33" s="675"/>
      <c r="E33" s="675"/>
      <c r="F33" s="769"/>
      <c r="G33" s="769"/>
      <c r="H33" s="769"/>
      <c r="I33" s="609" t="s">
        <v>460</v>
      </c>
      <c r="J33" s="610" t="s">
        <v>3</v>
      </c>
      <c r="K33" s="610" t="s">
        <v>461</v>
      </c>
      <c r="L33" s="610" t="s">
        <v>70</v>
      </c>
      <c r="M33" s="684" t="s">
        <v>4</v>
      </c>
      <c r="N33" s="1029" t="s">
        <v>493</v>
      </c>
      <c r="O33" s="1030"/>
      <c r="P33" s="1030"/>
      <c r="Q33" s="1030"/>
      <c r="R33" s="1031"/>
    </row>
    <row r="34" spans="1:18" s="770" customFormat="1" ht="30" hidden="1" customHeight="1" x14ac:dyDescent="0.2">
      <c r="A34" s="628">
        <v>1</v>
      </c>
      <c r="B34" s="1064" t="str">
        <f>B29</f>
        <v>Bye</v>
      </c>
      <c r="C34" s="1064"/>
      <c r="D34" s="937" t="s">
        <v>5</v>
      </c>
      <c r="E34" s="629">
        <v>3</v>
      </c>
      <c r="F34" s="1066" t="str">
        <f>B31</f>
        <v>Jemma Warsop</v>
      </c>
      <c r="G34" s="1066"/>
      <c r="H34" s="1067"/>
      <c r="I34" s="669">
        <f>I31+1</f>
        <v>78</v>
      </c>
      <c r="J34" s="670"/>
      <c r="K34" s="670"/>
      <c r="L34" s="671"/>
      <c r="M34" s="618"/>
      <c r="N34" s="1017"/>
      <c r="O34" s="1018"/>
      <c r="P34" s="1018"/>
      <c r="Q34" s="1018"/>
      <c r="R34" s="1019"/>
    </row>
    <row r="35" spans="1:18" s="770" customFormat="1" ht="30" customHeight="1" x14ac:dyDescent="0.2">
      <c r="A35" s="611">
        <v>4</v>
      </c>
      <c r="B35" s="1036" t="str">
        <f>B32</f>
        <v>Jessica Colley</v>
      </c>
      <c r="C35" s="1036"/>
      <c r="D35" s="612" t="s">
        <v>5</v>
      </c>
      <c r="E35" s="793">
        <v>7</v>
      </c>
      <c r="F35" s="1037" t="str">
        <f>F29</f>
        <v>Chadiwa Moyo</v>
      </c>
      <c r="G35" s="1037"/>
      <c r="H35" s="1068"/>
      <c r="I35" s="861">
        <f>I34+1</f>
        <v>79</v>
      </c>
      <c r="J35" s="862" t="s">
        <v>463</v>
      </c>
      <c r="K35" s="862">
        <v>3</v>
      </c>
      <c r="L35" s="863" t="s">
        <v>481</v>
      </c>
      <c r="M35" s="618"/>
      <c r="N35" s="1017"/>
      <c r="O35" s="1018"/>
      <c r="P35" s="1018"/>
      <c r="Q35" s="1018"/>
      <c r="R35" s="1019"/>
    </row>
    <row r="36" spans="1:18" s="770" customFormat="1" ht="30" customHeight="1" thickBot="1" x14ac:dyDescent="0.25">
      <c r="A36" s="619">
        <v>5</v>
      </c>
      <c r="B36" s="1041" t="str">
        <f>F31</f>
        <v>Kaylee Richter</v>
      </c>
      <c r="C36" s="1042"/>
      <c r="D36" s="620" t="s">
        <v>5</v>
      </c>
      <c r="E36" s="621">
        <v>6</v>
      </c>
      <c r="F36" s="1073" t="str">
        <f>F30</f>
        <v>Kemiso Muzila</v>
      </c>
      <c r="G36" s="1042"/>
      <c r="H36" s="1069"/>
      <c r="I36" s="959">
        <f>I35+1</f>
        <v>80</v>
      </c>
      <c r="J36" s="960" t="s">
        <v>462</v>
      </c>
      <c r="K36" s="960">
        <v>2</v>
      </c>
      <c r="L36" s="961" t="s">
        <v>471</v>
      </c>
      <c r="M36" s="618"/>
      <c r="N36" s="1017"/>
      <c r="O36" s="1018"/>
      <c r="P36" s="1018"/>
      <c r="Q36" s="1018"/>
      <c r="R36" s="1019"/>
    </row>
    <row r="37" spans="1:18" s="770" customFormat="1" ht="30" hidden="1" customHeight="1" thickBot="1" x14ac:dyDescent="0.25">
      <c r="A37" s="632">
        <v>2</v>
      </c>
      <c r="B37" s="1047" t="str">
        <f>B30</f>
        <v>Kim Rodel</v>
      </c>
      <c r="C37" s="1048"/>
      <c r="D37" s="633" t="s">
        <v>5</v>
      </c>
      <c r="E37" s="634" t="s">
        <v>164</v>
      </c>
      <c r="F37" s="1048"/>
      <c r="G37" s="1048"/>
      <c r="H37" s="1070"/>
      <c r="I37" s="672"/>
      <c r="J37" s="673"/>
      <c r="K37" s="673"/>
      <c r="L37" s="674"/>
      <c r="M37" s="622"/>
      <c r="N37" s="1020"/>
      <c r="O37" s="1021"/>
      <c r="P37" s="1021"/>
      <c r="Q37" s="1021"/>
      <c r="R37" s="1022"/>
    </row>
    <row r="38" spans="1:18" s="770" customFormat="1" ht="30" customHeight="1" thickBot="1" x14ac:dyDescent="0.25">
      <c r="A38" s="675"/>
      <c r="B38" s="675"/>
      <c r="C38" s="675"/>
      <c r="D38" s="675"/>
      <c r="E38" s="675"/>
      <c r="F38" s="769"/>
      <c r="G38" s="769"/>
      <c r="H38" s="769"/>
      <c r="I38" s="609" t="s">
        <v>460</v>
      </c>
      <c r="J38" s="610" t="s">
        <v>3</v>
      </c>
      <c r="K38" s="610" t="s">
        <v>461</v>
      </c>
      <c r="L38" s="610" t="s">
        <v>70</v>
      </c>
      <c r="M38" s="684" t="s">
        <v>4</v>
      </c>
      <c r="N38" s="1029" t="s">
        <v>493</v>
      </c>
      <c r="O38" s="1030"/>
      <c r="P38" s="1030"/>
      <c r="Q38" s="1030"/>
      <c r="R38" s="1031"/>
    </row>
    <row r="39" spans="1:18" s="770" customFormat="1" ht="30" hidden="1" customHeight="1" x14ac:dyDescent="0.2">
      <c r="A39" s="628">
        <v>1</v>
      </c>
      <c r="B39" s="1064" t="str">
        <f>B29</f>
        <v>Bye</v>
      </c>
      <c r="C39" s="1065"/>
      <c r="D39" s="937" t="s">
        <v>5</v>
      </c>
      <c r="E39" s="629">
        <v>4</v>
      </c>
      <c r="F39" s="1071" t="str">
        <f>B32</f>
        <v>Jessica Colley</v>
      </c>
      <c r="G39" s="1071"/>
      <c r="H39" s="1072"/>
      <c r="I39" s="669">
        <f>I36+1</f>
        <v>81</v>
      </c>
      <c r="J39" s="670"/>
      <c r="K39" s="670"/>
      <c r="L39" s="671"/>
      <c r="M39" s="618"/>
      <c r="N39" s="1017"/>
      <c r="O39" s="1018"/>
      <c r="P39" s="1018"/>
      <c r="Q39" s="1018"/>
      <c r="R39" s="1019"/>
    </row>
    <row r="40" spans="1:18" s="770" customFormat="1" ht="30" customHeight="1" x14ac:dyDescent="0.2">
      <c r="A40" s="611">
        <v>2</v>
      </c>
      <c r="B40" s="1036" t="str">
        <f>B30</f>
        <v>Kim Rodel</v>
      </c>
      <c r="C40" s="1037"/>
      <c r="D40" s="612" t="s">
        <v>5</v>
      </c>
      <c r="E40" s="793">
        <v>3</v>
      </c>
      <c r="F40" s="1037" t="str">
        <f>B31</f>
        <v>Jemma Warsop</v>
      </c>
      <c r="G40" s="1037"/>
      <c r="H40" s="1068"/>
      <c r="I40" s="876">
        <f>I39+1</f>
        <v>82</v>
      </c>
      <c r="J40" s="877" t="s">
        <v>464</v>
      </c>
      <c r="K40" s="877">
        <v>1</v>
      </c>
      <c r="L40" s="878" t="s">
        <v>475</v>
      </c>
      <c r="M40" s="618"/>
      <c r="N40" s="1017"/>
      <c r="O40" s="1018"/>
      <c r="P40" s="1018"/>
      <c r="Q40" s="1018"/>
      <c r="R40" s="1019"/>
    </row>
    <row r="41" spans="1:18" s="770" customFormat="1" ht="30" customHeight="1" thickBot="1" x14ac:dyDescent="0.25">
      <c r="A41" s="619">
        <v>5</v>
      </c>
      <c r="B41" s="1041" t="str">
        <f>F31</f>
        <v>Kaylee Richter</v>
      </c>
      <c r="C41" s="1042"/>
      <c r="D41" s="620" t="s">
        <v>5</v>
      </c>
      <c r="E41" s="621">
        <v>7</v>
      </c>
      <c r="F41" s="1042" t="str">
        <f>F29</f>
        <v>Chadiwa Moyo</v>
      </c>
      <c r="G41" s="1042"/>
      <c r="H41" s="1069"/>
      <c r="I41" s="876">
        <f>I40+1</f>
        <v>83</v>
      </c>
      <c r="J41" s="877" t="s">
        <v>464</v>
      </c>
      <c r="K41" s="877">
        <v>2</v>
      </c>
      <c r="L41" s="878" t="s">
        <v>472</v>
      </c>
      <c r="M41" s="618"/>
      <c r="N41" s="1017"/>
      <c r="O41" s="1018"/>
      <c r="P41" s="1018"/>
      <c r="Q41" s="1018"/>
      <c r="R41" s="1019"/>
    </row>
    <row r="42" spans="1:18" s="770" customFormat="1" ht="30" hidden="1" customHeight="1" thickBot="1" x14ac:dyDescent="0.25">
      <c r="A42" s="632">
        <v>6</v>
      </c>
      <c r="B42" s="1047" t="str">
        <f>F30</f>
        <v>Kemiso Muzila</v>
      </c>
      <c r="C42" s="1048"/>
      <c r="D42" s="633" t="s">
        <v>5</v>
      </c>
      <c r="E42" s="634" t="s">
        <v>164</v>
      </c>
      <c r="F42" s="1050"/>
      <c r="G42" s="1050"/>
      <c r="H42" s="1051"/>
      <c r="I42" s="672"/>
      <c r="J42" s="673"/>
      <c r="K42" s="673"/>
      <c r="L42" s="674"/>
      <c r="M42" s="622"/>
      <c r="N42" s="1020"/>
      <c r="O42" s="1021"/>
      <c r="P42" s="1021"/>
      <c r="Q42" s="1021"/>
      <c r="R42" s="1022"/>
    </row>
    <row r="43" spans="1:18" s="770" customFormat="1" ht="30" customHeight="1" thickBot="1" x14ac:dyDescent="0.25">
      <c r="A43" s="675"/>
      <c r="B43" s="675"/>
      <c r="C43" s="675"/>
      <c r="D43" s="675"/>
      <c r="E43" s="675"/>
      <c r="F43" s="769"/>
      <c r="G43" s="769"/>
      <c r="H43" s="769"/>
      <c r="I43" s="609" t="s">
        <v>460</v>
      </c>
      <c r="J43" s="610" t="s">
        <v>3</v>
      </c>
      <c r="K43" s="610" t="s">
        <v>461</v>
      </c>
      <c r="L43" s="610" t="s">
        <v>70</v>
      </c>
      <c r="M43" s="684" t="s">
        <v>4</v>
      </c>
      <c r="N43" s="1029" t="s">
        <v>493</v>
      </c>
      <c r="O43" s="1030"/>
      <c r="P43" s="1030"/>
      <c r="Q43" s="1030"/>
      <c r="R43" s="1031"/>
    </row>
    <row r="44" spans="1:18" s="770" customFormat="1" ht="30" hidden="1" customHeight="1" x14ac:dyDescent="0.2">
      <c r="A44" s="628">
        <v>1</v>
      </c>
      <c r="B44" s="1064" t="str">
        <f>B29</f>
        <v>Bye</v>
      </c>
      <c r="C44" s="1065"/>
      <c r="D44" s="937" t="s">
        <v>5</v>
      </c>
      <c r="E44" s="629">
        <v>2</v>
      </c>
      <c r="F44" s="1066" t="str">
        <f>B30</f>
        <v>Kim Rodel</v>
      </c>
      <c r="G44" s="1066"/>
      <c r="H44" s="1067"/>
      <c r="I44" s="669">
        <f>I41+1</f>
        <v>84</v>
      </c>
      <c r="J44" s="670"/>
      <c r="K44" s="670"/>
      <c r="L44" s="671"/>
      <c r="M44" s="618"/>
      <c r="N44" s="1017"/>
      <c r="O44" s="1018"/>
      <c r="P44" s="1018"/>
      <c r="Q44" s="1018"/>
      <c r="R44" s="1019"/>
    </row>
    <row r="45" spans="1:18" s="770" customFormat="1" ht="30" customHeight="1" x14ac:dyDescent="0.2">
      <c r="A45" s="611">
        <v>3</v>
      </c>
      <c r="B45" s="1036" t="str">
        <f>B31</f>
        <v>Jemma Warsop</v>
      </c>
      <c r="C45" s="1037"/>
      <c r="D45" s="612" t="s">
        <v>5</v>
      </c>
      <c r="E45" s="793">
        <v>7</v>
      </c>
      <c r="F45" s="1038" t="str">
        <f>F29</f>
        <v>Chadiwa Moyo</v>
      </c>
      <c r="G45" s="1038"/>
      <c r="H45" s="1040"/>
      <c r="I45" s="959">
        <f>I44+1</f>
        <v>85</v>
      </c>
      <c r="J45" s="960" t="s">
        <v>462</v>
      </c>
      <c r="K45" s="960">
        <v>1</v>
      </c>
      <c r="L45" s="961" t="s">
        <v>471</v>
      </c>
      <c r="M45" s="618"/>
      <c r="N45" s="1017"/>
      <c r="O45" s="1018"/>
      <c r="P45" s="1018"/>
      <c r="Q45" s="1018"/>
      <c r="R45" s="1019"/>
    </row>
    <row r="46" spans="1:18" s="770" customFormat="1" ht="30" customHeight="1" thickBot="1" x14ac:dyDescent="0.25">
      <c r="A46" s="619">
        <v>4</v>
      </c>
      <c r="B46" s="1041" t="str">
        <f>B32</f>
        <v>Jessica Colley</v>
      </c>
      <c r="C46" s="1042"/>
      <c r="D46" s="620" t="s">
        <v>5</v>
      </c>
      <c r="E46" s="621">
        <v>6</v>
      </c>
      <c r="F46" s="1043" t="str">
        <f>F30</f>
        <v>Kemiso Muzila</v>
      </c>
      <c r="G46" s="1043"/>
      <c r="H46" s="1045"/>
      <c r="I46" s="876">
        <f>I45+1</f>
        <v>86</v>
      </c>
      <c r="J46" s="877" t="s">
        <v>464</v>
      </c>
      <c r="K46" s="877">
        <v>3</v>
      </c>
      <c r="L46" s="878" t="s">
        <v>472</v>
      </c>
      <c r="M46" s="618"/>
      <c r="N46" s="1017"/>
      <c r="O46" s="1018"/>
      <c r="P46" s="1018"/>
      <c r="Q46" s="1018"/>
      <c r="R46" s="1019"/>
    </row>
    <row r="47" spans="1:18" s="770" customFormat="1" ht="30" hidden="1" customHeight="1" thickBot="1" x14ac:dyDescent="0.25">
      <c r="A47" s="632">
        <v>5</v>
      </c>
      <c r="B47" s="1047" t="str">
        <f>F31</f>
        <v>Kaylee Richter</v>
      </c>
      <c r="C47" s="1048"/>
      <c r="D47" s="633" t="s">
        <v>5</v>
      </c>
      <c r="E47" s="634" t="s">
        <v>164</v>
      </c>
      <c r="F47" s="1050"/>
      <c r="G47" s="1050"/>
      <c r="H47" s="1051"/>
      <c r="I47" s="672"/>
      <c r="J47" s="673"/>
      <c r="K47" s="673"/>
      <c r="L47" s="674"/>
      <c r="M47" s="622"/>
      <c r="N47" s="1020"/>
      <c r="O47" s="1021"/>
      <c r="P47" s="1021"/>
      <c r="Q47" s="1021"/>
      <c r="R47" s="1022"/>
    </row>
  </sheetData>
  <sheetProtection password="CE28" sheet="1" objects="1" scenarios="1"/>
  <mergeCells count="91">
    <mergeCell ref="A1:Q1"/>
    <mergeCell ref="A2:Q2"/>
    <mergeCell ref="A3:Q3"/>
    <mergeCell ref="B15:C15"/>
    <mergeCell ref="F15:H15"/>
    <mergeCell ref="N14:R14"/>
    <mergeCell ref="N15:R15"/>
    <mergeCell ref="B20:C20"/>
    <mergeCell ref="F20:H20"/>
    <mergeCell ref="B16:C16"/>
    <mergeCell ref="F16:H16"/>
    <mergeCell ref="B17:C17"/>
    <mergeCell ref="F17:H17"/>
    <mergeCell ref="B18:C18"/>
    <mergeCell ref="F18:H18"/>
    <mergeCell ref="B23:C23"/>
    <mergeCell ref="F23:H23"/>
    <mergeCell ref="B25:C25"/>
    <mergeCell ref="F25:H25"/>
    <mergeCell ref="B21:C21"/>
    <mergeCell ref="F21:H21"/>
    <mergeCell ref="B22:C22"/>
    <mergeCell ref="F22:H22"/>
    <mergeCell ref="B29:C29"/>
    <mergeCell ref="F29:H29"/>
    <mergeCell ref="B26:C26"/>
    <mergeCell ref="F26:H26"/>
    <mergeCell ref="B27:C27"/>
    <mergeCell ref="F27:H27"/>
    <mergeCell ref="B32:C32"/>
    <mergeCell ref="F32:H32"/>
    <mergeCell ref="B34:C34"/>
    <mergeCell ref="F34:H34"/>
    <mergeCell ref="B30:C30"/>
    <mergeCell ref="F30:H30"/>
    <mergeCell ref="B31:C31"/>
    <mergeCell ref="F31:H31"/>
    <mergeCell ref="B37:C37"/>
    <mergeCell ref="F37:H37"/>
    <mergeCell ref="B39:C39"/>
    <mergeCell ref="F39:H39"/>
    <mergeCell ref="B35:C35"/>
    <mergeCell ref="F35:H35"/>
    <mergeCell ref="B36:C36"/>
    <mergeCell ref="F36:H36"/>
    <mergeCell ref="B42:C42"/>
    <mergeCell ref="F42:H42"/>
    <mergeCell ref="B44:C44"/>
    <mergeCell ref="F44:H44"/>
    <mergeCell ref="B40:C40"/>
    <mergeCell ref="F40:H40"/>
    <mergeCell ref="B41:C41"/>
    <mergeCell ref="F41:H41"/>
    <mergeCell ref="B47:C47"/>
    <mergeCell ref="F47:H47"/>
    <mergeCell ref="B45:C45"/>
    <mergeCell ref="F45:H45"/>
    <mergeCell ref="B46:C46"/>
    <mergeCell ref="F46:H46"/>
    <mergeCell ref="N16:R16"/>
    <mergeCell ref="N17:R17"/>
    <mergeCell ref="N18:R18"/>
    <mergeCell ref="N24:R24"/>
    <mergeCell ref="N25:R25"/>
    <mergeCell ref="N26:R26"/>
    <mergeCell ref="N27:R27"/>
    <mergeCell ref="N19:R19"/>
    <mergeCell ref="N20:R20"/>
    <mergeCell ref="N21:R21"/>
    <mergeCell ref="N22:R22"/>
    <mergeCell ref="N23:R23"/>
    <mergeCell ref="N28:R28"/>
    <mergeCell ref="N29:R29"/>
    <mergeCell ref="N30:R30"/>
    <mergeCell ref="N31:R31"/>
    <mergeCell ref="N32:R32"/>
    <mergeCell ref="N33:R33"/>
    <mergeCell ref="N34:R34"/>
    <mergeCell ref="N35:R35"/>
    <mergeCell ref="N36:R36"/>
    <mergeCell ref="N37:R37"/>
    <mergeCell ref="N38:R38"/>
    <mergeCell ref="N39:R39"/>
    <mergeCell ref="N40:R40"/>
    <mergeCell ref="N41:R41"/>
    <mergeCell ref="N42:R42"/>
    <mergeCell ref="N43:R43"/>
    <mergeCell ref="N44:R44"/>
    <mergeCell ref="N45:R45"/>
    <mergeCell ref="N46:R46"/>
    <mergeCell ref="N47:R47"/>
  </mergeCells>
  <printOptions horizontalCentered="1"/>
  <pageMargins left="0.11811023622047245" right="0.11811023622047245" top="0.15748031496062992" bottom="0.15748031496062992" header="0.31496062992125984" footer="0.31496062992125984"/>
  <pageSetup paperSize="8" fitToWidth="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32"/>
  <sheetViews>
    <sheetView zoomScaleNormal="100" workbookViewId="0">
      <selection sqref="A1:G1"/>
    </sheetView>
  </sheetViews>
  <sheetFormatPr defaultColWidth="9.140625" defaultRowHeight="18" x14ac:dyDescent="0.25"/>
  <cols>
    <col min="1" max="1" width="4.42578125" style="465" bestFit="1" customWidth="1"/>
    <col min="2" max="2" width="17.7109375" style="465" bestFit="1" customWidth="1"/>
    <col min="3" max="3" width="22.28515625" style="465" bestFit="1" customWidth="1"/>
    <col min="4" max="4" width="19.7109375" style="466" bestFit="1" customWidth="1"/>
    <col min="5" max="5" width="40.5703125" style="466" bestFit="1" customWidth="1"/>
    <col min="6" max="6" width="18" style="466" bestFit="1" customWidth="1"/>
    <col min="7" max="7" width="21" style="466" bestFit="1" customWidth="1"/>
    <col min="8" max="8" width="56.85546875" style="465" bestFit="1" customWidth="1"/>
    <col min="9" max="9" width="16.28515625" style="465" bestFit="1" customWidth="1"/>
    <col min="10" max="10" width="10.140625" style="465" bestFit="1" customWidth="1"/>
    <col min="11" max="11" width="16.85546875" style="465" bestFit="1" customWidth="1"/>
    <col min="12" max="12" width="6.5703125" style="465" bestFit="1" customWidth="1"/>
    <col min="13" max="16384" width="9.140625" style="465"/>
  </cols>
  <sheetData>
    <row r="1" spans="1:7" s="481" customFormat="1" ht="18.75" thickBot="1" x14ac:dyDescent="0.3">
      <c r="A1" s="1075" t="s">
        <v>190</v>
      </c>
      <c r="B1" s="1076"/>
      <c r="C1" s="1076"/>
      <c r="D1" s="1076"/>
      <c r="E1" s="1076"/>
      <c r="F1" s="1076"/>
      <c r="G1" s="1077"/>
    </row>
    <row r="2" spans="1:7" ht="18.75" thickBot="1" x14ac:dyDescent="0.3">
      <c r="A2" s="482" t="s">
        <v>167</v>
      </c>
      <c r="B2" s="483" t="s">
        <v>168</v>
      </c>
      <c r="C2" s="483" t="s">
        <v>1</v>
      </c>
      <c r="D2" s="483" t="s">
        <v>169</v>
      </c>
      <c r="E2" s="483" t="s">
        <v>172</v>
      </c>
      <c r="F2" s="483" t="s">
        <v>170</v>
      </c>
      <c r="G2" s="484" t="s">
        <v>171</v>
      </c>
    </row>
    <row r="3" spans="1:7" x14ac:dyDescent="0.25">
      <c r="A3" s="470">
        <v>1</v>
      </c>
      <c r="B3" s="471" t="s">
        <v>191</v>
      </c>
      <c r="C3" s="471" t="s">
        <v>192</v>
      </c>
      <c r="D3" s="471" t="s">
        <v>100</v>
      </c>
      <c r="E3" s="471" t="s">
        <v>216</v>
      </c>
      <c r="F3" s="471" t="s">
        <v>221</v>
      </c>
      <c r="G3" s="472">
        <v>824638414</v>
      </c>
    </row>
    <row r="4" spans="1:7" x14ac:dyDescent="0.25">
      <c r="A4" s="458">
        <v>2</v>
      </c>
      <c r="B4" s="459" t="s">
        <v>193</v>
      </c>
      <c r="C4" s="459" t="s">
        <v>194</v>
      </c>
      <c r="D4" s="459" t="s">
        <v>100</v>
      </c>
      <c r="E4" s="459" t="s">
        <v>217</v>
      </c>
      <c r="F4" s="459" t="s">
        <v>222</v>
      </c>
      <c r="G4" s="460">
        <v>825746150</v>
      </c>
    </row>
    <row r="5" spans="1:7" x14ac:dyDescent="0.25">
      <c r="A5" s="458">
        <v>3</v>
      </c>
      <c r="B5" s="459" t="s">
        <v>195</v>
      </c>
      <c r="C5" s="459" t="s">
        <v>196</v>
      </c>
      <c r="D5" s="459" t="s">
        <v>100</v>
      </c>
      <c r="E5" s="459" t="s">
        <v>102</v>
      </c>
      <c r="F5" s="459" t="s">
        <v>223</v>
      </c>
      <c r="G5" s="460">
        <v>833818012</v>
      </c>
    </row>
    <row r="6" spans="1:7" x14ac:dyDescent="0.25">
      <c r="A6" s="458">
        <v>4</v>
      </c>
      <c r="B6" s="459" t="s">
        <v>197</v>
      </c>
      <c r="C6" s="459" t="s">
        <v>198</v>
      </c>
      <c r="D6" s="459" t="s">
        <v>100</v>
      </c>
      <c r="E6" s="459" t="s">
        <v>23</v>
      </c>
      <c r="F6" s="459" t="s">
        <v>224</v>
      </c>
      <c r="G6" s="460">
        <v>716724058</v>
      </c>
    </row>
    <row r="7" spans="1:7" x14ac:dyDescent="0.25">
      <c r="A7" s="458">
        <v>5</v>
      </c>
      <c r="B7" s="459" t="s">
        <v>199</v>
      </c>
      <c r="C7" s="459" t="s">
        <v>200</v>
      </c>
      <c r="D7" s="459" t="s">
        <v>100</v>
      </c>
      <c r="E7" s="459" t="s">
        <v>218</v>
      </c>
      <c r="F7" s="459" t="s">
        <v>225</v>
      </c>
      <c r="G7" s="460">
        <v>832355657</v>
      </c>
    </row>
    <row r="8" spans="1:7" x14ac:dyDescent="0.25">
      <c r="A8" s="458">
        <v>6</v>
      </c>
      <c r="B8" s="459" t="s">
        <v>182</v>
      </c>
      <c r="C8" s="459" t="s">
        <v>201</v>
      </c>
      <c r="D8" s="459" t="s">
        <v>100</v>
      </c>
      <c r="E8" s="459" t="s">
        <v>23</v>
      </c>
      <c r="F8" s="459" t="s">
        <v>226</v>
      </c>
      <c r="G8" s="460">
        <v>833818012</v>
      </c>
    </row>
    <row r="9" spans="1:7" x14ac:dyDescent="0.25">
      <c r="A9" s="458">
        <v>7</v>
      </c>
      <c r="B9" s="459" t="s">
        <v>202</v>
      </c>
      <c r="C9" s="459" t="s">
        <v>203</v>
      </c>
      <c r="D9" s="459" t="s">
        <v>140</v>
      </c>
      <c r="E9" s="459" t="s">
        <v>219</v>
      </c>
      <c r="F9" s="459" t="s">
        <v>227</v>
      </c>
      <c r="G9" s="460">
        <v>832995930</v>
      </c>
    </row>
    <row r="10" spans="1:7" x14ac:dyDescent="0.25">
      <c r="A10" s="458">
        <v>8</v>
      </c>
      <c r="B10" s="459" t="s">
        <v>204</v>
      </c>
      <c r="C10" s="459" t="s">
        <v>205</v>
      </c>
      <c r="D10" s="459" t="s">
        <v>100</v>
      </c>
      <c r="E10" s="459" t="s">
        <v>23</v>
      </c>
      <c r="F10" s="459" t="s">
        <v>228</v>
      </c>
      <c r="G10" s="460">
        <v>828947724</v>
      </c>
    </row>
    <row r="11" spans="1:7" x14ac:dyDescent="0.25">
      <c r="A11" s="458">
        <v>9</v>
      </c>
      <c r="B11" s="459" t="s">
        <v>206</v>
      </c>
      <c r="C11" s="459" t="s">
        <v>207</v>
      </c>
      <c r="D11" s="459" t="s">
        <v>100</v>
      </c>
      <c r="E11" s="459" t="s">
        <v>220</v>
      </c>
      <c r="F11" s="459" t="s">
        <v>229</v>
      </c>
      <c r="G11" s="460">
        <v>824116917</v>
      </c>
    </row>
    <row r="12" spans="1:7" x14ac:dyDescent="0.25">
      <c r="A12" s="458">
        <v>10</v>
      </c>
      <c r="B12" s="459" t="s">
        <v>208</v>
      </c>
      <c r="C12" s="459" t="s">
        <v>209</v>
      </c>
      <c r="D12" s="459" t="s">
        <v>100</v>
      </c>
      <c r="E12" s="459" t="s">
        <v>102</v>
      </c>
      <c r="F12" s="459" t="s">
        <v>230</v>
      </c>
      <c r="G12" s="460">
        <v>824504488</v>
      </c>
    </row>
    <row r="13" spans="1:7" x14ac:dyDescent="0.25">
      <c r="A13" s="458">
        <v>11</v>
      </c>
      <c r="B13" s="459" t="s">
        <v>210</v>
      </c>
      <c r="C13" s="459" t="s">
        <v>211</v>
      </c>
      <c r="D13" s="459" t="s">
        <v>100</v>
      </c>
      <c r="E13" s="459" t="s">
        <v>102</v>
      </c>
      <c r="F13" s="459" t="s">
        <v>232</v>
      </c>
      <c r="G13" s="460">
        <v>829247313</v>
      </c>
    </row>
    <row r="14" spans="1:7" x14ac:dyDescent="0.25">
      <c r="A14" s="458">
        <v>12</v>
      </c>
      <c r="B14" s="459" t="s">
        <v>212</v>
      </c>
      <c r="C14" s="459" t="s">
        <v>213</v>
      </c>
      <c r="D14" s="459" t="s">
        <v>100</v>
      </c>
      <c r="E14" s="459" t="s">
        <v>218</v>
      </c>
      <c r="F14" s="459" t="s">
        <v>231</v>
      </c>
      <c r="G14" s="460">
        <v>828055803</v>
      </c>
    </row>
    <row r="15" spans="1:7" ht="18.75" thickBot="1" x14ac:dyDescent="0.3">
      <c r="A15" s="462">
        <v>13</v>
      </c>
      <c r="B15" s="463" t="s">
        <v>214</v>
      </c>
      <c r="C15" s="463" t="s">
        <v>215</v>
      </c>
      <c r="D15" s="463" t="s">
        <v>140</v>
      </c>
      <c r="E15" s="463" t="s">
        <v>23</v>
      </c>
      <c r="F15" s="463" t="s">
        <v>117</v>
      </c>
      <c r="G15" s="464">
        <v>833042598</v>
      </c>
    </row>
    <row r="16" spans="1:7" s="481" customFormat="1" ht="18.75" thickBot="1" x14ac:dyDescent="0.3">
      <c r="A16" s="465"/>
      <c r="B16" s="465"/>
      <c r="C16" s="465"/>
      <c r="D16" s="466"/>
      <c r="E16" s="466"/>
      <c r="F16" s="466"/>
      <c r="G16" s="466"/>
    </row>
    <row r="17" spans="1:7" ht="18.75" thickBot="1" x14ac:dyDescent="0.3">
      <c r="A17" s="1078" t="s">
        <v>233</v>
      </c>
      <c r="B17" s="1079"/>
      <c r="C17" s="1079"/>
      <c r="D17" s="1079"/>
      <c r="E17" s="1079"/>
      <c r="F17" s="1079"/>
      <c r="G17" s="1080"/>
    </row>
    <row r="18" spans="1:7" ht="18.75" thickBot="1" x14ac:dyDescent="0.3">
      <c r="A18" s="482" t="s">
        <v>167</v>
      </c>
      <c r="B18" s="483" t="s">
        <v>168</v>
      </c>
      <c r="C18" s="483" t="s">
        <v>1</v>
      </c>
      <c r="D18" s="483" t="s">
        <v>169</v>
      </c>
      <c r="E18" s="483" t="s">
        <v>172</v>
      </c>
      <c r="F18" s="483" t="s">
        <v>170</v>
      </c>
      <c r="G18" s="484" t="s">
        <v>171</v>
      </c>
    </row>
    <row r="19" spans="1:7" x14ac:dyDescent="0.25">
      <c r="A19" s="470">
        <v>1</v>
      </c>
      <c r="B19" s="471" t="s">
        <v>234</v>
      </c>
      <c r="C19" s="471" t="s">
        <v>235</v>
      </c>
      <c r="D19" s="471" t="s">
        <v>100</v>
      </c>
      <c r="E19" s="471" t="s">
        <v>271</v>
      </c>
      <c r="F19" s="471" t="s">
        <v>281</v>
      </c>
      <c r="G19" s="472">
        <v>829288666</v>
      </c>
    </row>
    <row r="20" spans="1:7" x14ac:dyDescent="0.25">
      <c r="A20" s="458">
        <v>2</v>
      </c>
      <c r="B20" s="459" t="s">
        <v>236</v>
      </c>
      <c r="C20" s="459" t="s">
        <v>237</v>
      </c>
      <c r="D20" s="459" t="s">
        <v>100</v>
      </c>
      <c r="E20" s="459" t="s">
        <v>272</v>
      </c>
      <c r="F20" s="459" t="s">
        <v>282</v>
      </c>
      <c r="G20" s="460">
        <v>847775625</v>
      </c>
    </row>
    <row r="21" spans="1:7" x14ac:dyDescent="0.25">
      <c r="A21" s="458">
        <v>3</v>
      </c>
      <c r="B21" s="459" t="s">
        <v>195</v>
      </c>
      <c r="C21" s="459" t="s">
        <v>238</v>
      </c>
      <c r="D21" s="459" t="s">
        <v>100</v>
      </c>
      <c r="E21" s="459" t="s">
        <v>102</v>
      </c>
      <c r="F21" s="459" t="s">
        <v>223</v>
      </c>
      <c r="G21" s="460">
        <v>833818012</v>
      </c>
    </row>
    <row r="22" spans="1:7" x14ac:dyDescent="0.25">
      <c r="A22" s="458">
        <v>4</v>
      </c>
      <c r="B22" s="459" t="s">
        <v>234</v>
      </c>
      <c r="C22" s="459" t="s">
        <v>239</v>
      </c>
      <c r="D22" s="459" t="s">
        <v>100</v>
      </c>
      <c r="E22" s="459" t="s">
        <v>271</v>
      </c>
      <c r="F22" s="459" t="s">
        <v>281</v>
      </c>
      <c r="G22" s="460">
        <v>829288666</v>
      </c>
    </row>
    <row r="23" spans="1:7" x14ac:dyDescent="0.25">
      <c r="A23" s="458">
        <v>5</v>
      </c>
      <c r="B23" s="459" t="s">
        <v>240</v>
      </c>
      <c r="C23" s="459" t="s">
        <v>241</v>
      </c>
      <c r="D23" s="459" t="s">
        <v>140</v>
      </c>
      <c r="E23" s="459" t="s">
        <v>273</v>
      </c>
      <c r="F23" s="459" t="s">
        <v>283</v>
      </c>
      <c r="G23" s="460">
        <v>823063876</v>
      </c>
    </row>
    <row r="24" spans="1:7" x14ac:dyDescent="0.25">
      <c r="A24" s="458">
        <v>6</v>
      </c>
      <c r="B24" s="459" t="s">
        <v>242</v>
      </c>
      <c r="C24" s="459" t="s">
        <v>243</v>
      </c>
      <c r="D24" s="459" t="s">
        <v>100</v>
      </c>
      <c r="E24" s="459" t="s">
        <v>217</v>
      </c>
      <c r="F24" s="459" t="s">
        <v>284</v>
      </c>
      <c r="G24" s="460">
        <v>749655555</v>
      </c>
    </row>
    <row r="25" spans="1:7" x14ac:dyDescent="0.25">
      <c r="A25" s="458">
        <v>7</v>
      </c>
      <c r="B25" s="459" t="s">
        <v>244</v>
      </c>
      <c r="C25" s="459" t="s">
        <v>245</v>
      </c>
      <c r="D25" s="459" t="s">
        <v>100</v>
      </c>
      <c r="E25" s="459" t="s">
        <v>60</v>
      </c>
      <c r="F25" s="459" t="s">
        <v>285</v>
      </c>
      <c r="G25" s="460">
        <v>833915904</v>
      </c>
    </row>
    <row r="26" spans="1:7" x14ac:dyDescent="0.25">
      <c r="A26" s="458">
        <v>8</v>
      </c>
      <c r="B26" s="459" t="s">
        <v>246</v>
      </c>
      <c r="C26" s="459" t="s">
        <v>247</v>
      </c>
      <c r="D26" s="459" t="s">
        <v>100</v>
      </c>
      <c r="E26" s="459" t="s">
        <v>274</v>
      </c>
      <c r="F26" s="459" t="s">
        <v>286</v>
      </c>
      <c r="G26" s="461">
        <v>823003674</v>
      </c>
    </row>
    <row r="27" spans="1:7" x14ac:dyDescent="0.25">
      <c r="A27" s="458">
        <v>9</v>
      </c>
      <c r="B27" s="459" t="s">
        <v>206</v>
      </c>
      <c r="C27" s="459" t="s">
        <v>248</v>
      </c>
      <c r="D27" s="459" t="s">
        <v>100</v>
      </c>
      <c r="E27" s="459" t="s">
        <v>220</v>
      </c>
      <c r="F27" s="459" t="s">
        <v>229</v>
      </c>
      <c r="G27" s="460">
        <v>824116917</v>
      </c>
    </row>
    <row r="28" spans="1:7" x14ac:dyDescent="0.25">
      <c r="A28" s="458">
        <v>10</v>
      </c>
      <c r="B28" s="459" t="s">
        <v>249</v>
      </c>
      <c r="C28" s="459" t="s">
        <v>250</v>
      </c>
      <c r="D28" s="459" t="s">
        <v>100</v>
      </c>
      <c r="E28" s="459" t="s">
        <v>275</v>
      </c>
      <c r="F28" s="459" t="s">
        <v>287</v>
      </c>
      <c r="G28" s="460">
        <v>833087192</v>
      </c>
    </row>
    <row r="29" spans="1:7" x14ac:dyDescent="0.25">
      <c r="A29" s="458">
        <v>11</v>
      </c>
      <c r="B29" s="459" t="s">
        <v>251</v>
      </c>
      <c r="C29" s="459" t="s">
        <v>252</v>
      </c>
      <c r="D29" s="459" t="s">
        <v>100</v>
      </c>
      <c r="E29" s="459" t="s">
        <v>276</v>
      </c>
      <c r="F29" s="459" t="s">
        <v>288</v>
      </c>
      <c r="G29" s="460">
        <v>823705052</v>
      </c>
    </row>
    <row r="30" spans="1:7" x14ac:dyDescent="0.25">
      <c r="A30" s="458">
        <v>12</v>
      </c>
      <c r="B30" s="459" t="s">
        <v>253</v>
      </c>
      <c r="C30" s="459" t="s">
        <v>254</v>
      </c>
      <c r="D30" s="459" t="s">
        <v>100</v>
      </c>
      <c r="E30" s="459" t="s">
        <v>277</v>
      </c>
      <c r="F30" s="459" t="s">
        <v>289</v>
      </c>
      <c r="G30" s="460">
        <v>822929707</v>
      </c>
    </row>
    <row r="31" spans="1:7" x14ac:dyDescent="0.25">
      <c r="A31" s="458">
        <v>13</v>
      </c>
      <c r="B31" s="459" t="s">
        <v>255</v>
      </c>
      <c r="C31" s="459" t="s">
        <v>256</v>
      </c>
      <c r="D31" s="459" t="s">
        <v>100</v>
      </c>
      <c r="E31" s="459" t="s">
        <v>278</v>
      </c>
      <c r="F31" s="459" t="s">
        <v>290</v>
      </c>
      <c r="G31" s="460">
        <v>829597700</v>
      </c>
    </row>
    <row r="32" spans="1:7" x14ac:dyDescent="0.25">
      <c r="A32" s="458">
        <v>14</v>
      </c>
      <c r="B32" s="459" t="s">
        <v>257</v>
      </c>
      <c r="C32" s="459" t="s">
        <v>258</v>
      </c>
      <c r="D32" s="459" t="s">
        <v>100</v>
      </c>
      <c r="E32" s="459" t="s">
        <v>32</v>
      </c>
      <c r="F32" s="459" t="s">
        <v>291</v>
      </c>
      <c r="G32" s="460">
        <v>27829088812</v>
      </c>
    </row>
    <row r="33" spans="1:7" x14ac:dyDescent="0.25">
      <c r="A33" s="458">
        <v>15</v>
      </c>
      <c r="B33" s="459" t="s">
        <v>212</v>
      </c>
      <c r="C33" s="459" t="s">
        <v>259</v>
      </c>
      <c r="D33" s="459" t="s">
        <v>100</v>
      </c>
      <c r="E33" s="459" t="s">
        <v>218</v>
      </c>
      <c r="F33" s="459" t="s">
        <v>231</v>
      </c>
      <c r="G33" s="460">
        <v>828055803</v>
      </c>
    </row>
    <row r="34" spans="1:7" s="481" customFormat="1" x14ac:dyDescent="0.25">
      <c r="A34" s="458">
        <v>16</v>
      </c>
      <c r="B34" s="459" t="s">
        <v>260</v>
      </c>
      <c r="C34" s="459" t="s">
        <v>261</v>
      </c>
      <c r="D34" s="459" t="s">
        <v>100</v>
      </c>
      <c r="E34" s="459" t="s">
        <v>279</v>
      </c>
      <c r="F34" s="459" t="s">
        <v>292</v>
      </c>
      <c r="G34" s="460">
        <v>828558949</v>
      </c>
    </row>
    <row r="35" spans="1:7" x14ac:dyDescent="0.25">
      <c r="A35" s="458">
        <v>17</v>
      </c>
      <c r="B35" s="459" t="s">
        <v>262</v>
      </c>
      <c r="C35" s="459" t="s">
        <v>263</v>
      </c>
      <c r="D35" s="459" t="s">
        <v>100</v>
      </c>
      <c r="E35" s="459" t="s">
        <v>23</v>
      </c>
      <c r="F35" s="459" t="s">
        <v>293</v>
      </c>
      <c r="G35" s="460">
        <v>824559327</v>
      </c>
    </row>
    <row r="36" spans="1:7" x14ac:dyDescent="0.25">
      <c r="A36" s="458">
        <v>18</v>
      </c>
      <c r="B36" s="459" t="s">
        <v>266</v>
      </c>
      <c r="C36" s="459" t="s">
        <v>267</v>
      </c>
      <c r="D36" s="459" t="s">
        <v>103</v>
      </c>
      <c r="E36" s="459" t="s">
        <v>280</v>
      </c>
      <c r="F36" s="459" t="s">
        <v>295</v>
      </c>
      <c r="G36" s="461">
        <v>26771497468</v>
      </c>
    </row>
    <row r="37" spans="1:7" x14ac:dyDescent="0.25">
      <c r="A37" s="458">
        <v>19</v>
      </c>
      <c r="B37" s="459" t="s">
        <v>264</v>
      </c>
      <c r="C37" s="459" t="s">
        <v>265</v>
      </c>
      <c r="D37" s="459" t="s">
        <v>100</v>
      </c>
      <c r="E37" s="459" t="s">
        <v>217</v>
      </c>
      <c r="F37" s="459" t="s">
        <v>294</v>
      </c>
      <c r="G37" s="460">
        <v>835399257</v>
      </c>
    </row>
    <row r="38" spans="1:7" x14ac:dyDescent="0.25">
      <c r="A38" s="458">
        <v>20</v>
      </c>
      <c r="B38" s="459" t="s">
        <v>268</v>
      </c>
      <c r="C38" s="459" t="s">
        <v>269</v>
      </c>
      <c r="D38" s="459" t="s">
        <v>100</v>
      </c>
      <c r="E38" s="459" t="s">
        <v>61</v>
      </c>
      <c r="F38" s="459" t="s">
        <v>296</v>
      </c>
      <c r="G38" s="460">
        <v>824451650</v>
      </c>
    </row>
    <row r="39" spans="1:7" ht="18.75" thickBot="1" x14ac:dyDescent="0.3">
      <c r="A39" s="462">
        <v>21</v>
      </c>
      <c r="B39" s="463" t="s">
        <v>199</v>
      </c>
      <c r="C39" s="463" t="s">
        <v>270</v>
      </c>
      <c r="D39" s="463" t="s">
        <v>100</v>
      </c>
      <c r="E39" s="463" t="s">
        <v>218</v>
      </c>
      <c r="F39" s="463" t="s">
        <v>297</v>
      </c>
      <c r="G39" s="464">
        <v>832355657</v>
      </c>
    </row>
    <row r="40" spans="1:7" ht="18.75" thickBot="1" x14ac:dyDescent="0.3"/>
    <row r="41" spans="1:7" ht="18.75" thickBot="1" x14ac:dyDescent="0.3">
      <c r="A41" s="1075" t="s">
        <v>316</v>
      </c>
      <c r="B41" s="1076"/>
      <c r="C41" s="1076"/>
      <c r="D41" s="1076"/>
      <c r="E41" s="1076"/>
      <c r="F41" s="1076"/>
      <c r="G41" s="1077"/>
    </row>
    <row r="42" spans="1:7" ht="18.75" thickBot="1" x14ac:dyDescent="0.3">
      <c r="A42" s="482" t="s">
        <v>167</v>
      </c>
      <c r="B42" s="483" t="s">
        <v>168</v>
      </c>
      <c r="C42" s="483" t="s">
        <v>1</v>
      </c>
      <c r="D42" s="483" t="s">
        <v>169</v>
      </c>
      <c r="E42" s="483" t="s">
        <v>172</v>
      </c>
      <c r="F42" s="483" t="s">
        <v>170</v>
      </c>
      <c r="G42" s="484" t="s">
        <v>171</v>
      </c>
    </row>
    <row r="43" spans="1:7" x14ac:dyDescent="0.25">
      <c r="A43" s="470">
        <v>1</v>
      </c>
      <c r="B43" s="471" t="s">
        <v>298</v>
      </c>
      <c r="C43" s="471" t="s">
        <v>299</v>
      </c>
      <c r="D43" s="471" t="s">
        <v>100</v>
      </c>
      <c r="E43" s="471" t="s">
        <v>30</v>
      </c>
      <c r="F43" s="471" t="s">
        <v>311</v>
      </c>
      <c r="G43" s="472">
        <v>833784696</v>
      </c>
    </row>
    <row r="44" spans="1:7" x14ac:dyDescent="0.25">
      <c r="A44" s="458">
        <v>2</v>
      </c>
      <c r="B44" s="459" t="s">
        <v>300</v>
      </c>
      <c r="C44" s="459" t="s">
        <v>301</v>
      </c>
      <c r="D44" s="459" t="s">
        <v>100</v>
      </c>
      <c r="E44" s="459" t="s">
        <v>309</v>
      </c>
      <c r="F44" s="459" t="s">
        <v>312</v>
      </c>
      <c r="G44" s="460">
        <v>828212424</v>
      </c>
    </row>
    <row r="45" spans="1:7" x14ac:dyDescent="0.25">
      <c r="A45" s="458">
        <v>3</v>
      </c>
      <c r="B45" s="459" t="s">
        <v>302</v>
      </c>
      <c r="C45" s="459" t="s">
        <v>303</v>
      </c>
      <c r="D45" s="459" t="s">
        <v>100</v>
      </c>
      <c r="E45" s="459" t="s">
        <v>32</v>
      </c>
      <c r="F45" s="459" t="s">
        <v>313</v>
      </c>
      <c r="G45" s="460">
        <v>824147017</v>
      </c>
    </row>
    <row r="46" spans="1:7" x14ac:dyDescent="0.25">
      <c r="A46" s="458">
        <v>4</v>
      </c>
      <c r="B46" s="459" t="s">
        <v>124</v>
      </c>
      <c r="C46" s="459" t="s">
        <v>304</v>
      </c>
      <c r="D46" s="459" t="s">
        <v>100</v>
      </c>
      <c r="E46" s="459" t="s">
        <v>310</v>
      </c>
      <c r="F46" s="459" t="s">
        <v>314</v>
      </c>
      <c r="G46" s="460">
        <v>824601790</v>
      </c>
    </row>
    <row r="47" spans="1:7" x14ac:dyDescent="0.25">
      <c r="A47" s="458">
        <v>5</v>
      </c>
      <c r="B47" s="459" t="s">
        <v>62</v>
      </c>
      <c r="C47" s="459" t="s">
        <v>28</v>
      </c>
      <c r="D47" s="459" t="s">
        <v>103</v>
      </c>
      <c r="E47" s="459" t="s">
        <v>105</v>
      </c>
      <c r="F47" s="459" t="s">
        <v>113</v>
      </c>
      <c r="G47" s="460">
        <v>832679340</v>
      </c>
    </row>
    <row r="48" spans="1:7" x14ac:dyDescent="0.25">
      <c r="A48" s="458">
        <v>6</v>
      </c>
      <c r="B48" s="459" t="s">
        <v>305</v>
      </c>
      <c r="C48" s="459" t="s">
        <v>306</v>
      </c>
      <c r="D48" s="459" t="s">
        <v>100</v>
      </c>
      <c r="E48" s="459" t="s">
        <v>23</v>
      </c>
      <c r="F48" s="459" t="s">
        <v>290</v>
      </c>
      <c r="G48" s="460">
        <v>732274602</v>
      </c>
    </row>
    <row r="49" spans="1:7" ht="18.75" thickBot="1" x14ac:dyDescent="0.3">
      <c r="A49" s="462">
        <v>7</v>
      </c>
      <c r="B49" s="463" t="s">
        <v>307</v>
      </c>
      <c r="C49" s="463" t="s">
        <v>308</v>
      </c>
      <c r="D49" s="463" t="s">
        <v>100</v>
      </c>
      <c r="E49" s="463" t="s">
        <v>23</v>
      </c>
      <c r="F49" s="463" t="s">
        <v>315</v>
      </c>
      <c r="G49" s="464">
        <v>825766656</v>
      </c>
    </row>
    <row r="50" spans="1:7" ht="18.75" thickBot="1" x14ac:dyDescent="0.3"/>
    <row r="51" spans="1:7" ht="18.75" thickBot="1" x14ac:dyDescent="0.3">
      <c r="A51" s="1078" t="s">
        <v>317</v>
      </c>
      <c r="B51" s="1079"/>
      <c r="C51" s="1079"/>
      <c r="D51" s="1079"/>
      <c r="E51" s="1079"/>
      <c r="F51" s="1079"/>
      <c r="G51" s="1080"/>
    </row>
    <row r="52" spans="1:7" ht="18.75" thickBot="1" x14ac:dyDescent="0.3">
      <c r="A52" s="482" t="s">
        <v>167</v>
      </c>
      <c r="B52" s="483" t="s">
        <v>168</v>
      </c>
      <c r="C52" s="483" t="s">
        <v>1</v>
      </c>
      <c r="D52" s="483" t="s">
        <v>169</v>
      </c>
      <c r="E52" s="483" t="s">
        <v>172</v>
      </c>
      <c r="F52" s="483" t="s">
        <v>170</v>
      </c>
      <c r="G52" s="484" t="s">
        <v>171</v>
      </c>
    </row>
    <row r="53" spans="1:7" x14ac:dyDescent="0.25">
      <c r="A53" s="470">
        <v>1</v>
      </c>
      <c r="B53" s="471" t="s">
        <v>318</v>
      </c>
      <c r="C53" s="471" t="s">
        <v>319</v>
      </c>
      <c r="D53" s="471" t="s">
        <v>100</v>
      </c>
      <c r="E53" s="471" t="s">
        <v>370</v>
      </c>
      <c r="F53" s="471" t="s">
        <v>391</v>
      </c>
      <c r="G53" s="476">
        <v>832616534</v>
      </c>
    </row>
    <row r="54" spans="1:7" x14ac:dyDescent="0.25">
      <c r="A54" s="458">
        <v>2</v>
      </c>
      <c r="B54" s="459" t="s">
        <v>320</v>
      </c>
      <c r="C54" s="459" t="s">
        <v>321</v>
      </c>
      <c r="D54" s="459" t="s">
        <v>100</v>
      </c>
      <c r="E54" s="459" t="s">
        <v>371</v>
      </c>
      <c r="F54" s="459" t="s">
        <v>392</v>
      </c>
      <c r="G54" s="460">
        <v>833264909</v>
      </c>
    </row>
    <row r="55" spans="1:7" x14ac:dyDescent="0.25">
      <c r="A55" s="458">
        <v>3</v>
      </c>
      <c r="B55" s="459" t="s">
        <v>322</v>
      </c>
      <c r="C55" s="459" t="s">
        <v>323</v>
      </c>
      <c r="D55" s="459" t="s">
        <v>100</v>
      </c>
      <c r="E55" s="459" t="s">
        <v>371</v>
      </c>
      <c r="F55" s="459" t="s">
        <v>393</v>
      </c>
      <c r="G55" s="460">
        <v>827744913</v>
      </c>
    </row>
    <row r="56" spans="1:7" x14ac:dyDescent="0.25">
      <c r="A56" s="458">
        <v>4</v>
      </c>
      <c r="B56" s="459" t="s">
        <v>182</v>
      </c>
      <c r="C56" s="459" t="s">
        <v>324</v>
      </c>
      <c r="D56" s="459" t="s">
        <v>100</v>
      </c>
      <c r="E56" s="459" t="s">
        <v>23</v>
      </c>
      <c r="F56" s="459" t="s">
        <v>394</v>
      </c>
      <c r="G56" s="460">
        <v>833300098</v>
      </c>
    </row>
    <row r="57" spans="1:7" x14ac:dyDescent="0.25">
      <c r="A57" s="458">
        <v>5</v>
      </c>
      <c r="B57" s="459" t="s">
        <v>325</v>
      </c>
      <c r="C57" s="459" t="s">
        <v>326</v>
      </c>
      <c r="D57" s="459" t="s">
        <v>151</v>
      </c>
      <c r="E57" s="459" t="s">
        <v>372</v>
      </c>
      <c r="F57" s="459" t="s">
        <v>395</v>
      </c>
      <c r="G57" s="460"/>
    </row>
    <row r="58" spans="1:7" x14ac:dyDescent="0.25">
      <c r="A58" s="458">
        <v>6</v>
      </c>
      <c r="B58" s="459" t="s">
        <v>327</v>
      </c>
      <c r="C58" s="459" t="s">
        <v>328</v>
      </c>
      <c r="D58" s="459" t="s">
        <v>100</v>
      </c>
      <c r="E58" s="459" t="s">
        <v>373</v>
      </c>
      <c r="F58" s="459" t="s">
        <v>396</v>
      </c>
      <c r="G58" s="460">
        <v>827833514</v>
      </c>
    </row>
    <row r="59" spans="1:7" x14ac:dyDescent="0.25">
      <c r="A59" s="458">
        <v>7</v>
      </c>
      <c r="B59" s="459" t="s">
        <v>251</v>
      </c>
      <c r="C59" s="459" t="s">
        <v>329</v>
      </c>
      <c r="D59" s="459" t="s">
        <v>100</v>
      </c>
      <c r="E59" s="459" t="s">
        <v>374</v>
      </c>
      <c r="F59" s="459" t="s">
        <v>288</v>
      </c>
      <c r="G59" s="460">
        <v>823705052</v>
      </c>
    </row>
    <row r="60" spans="1:7" x14ac:dyDescent="0.25">
      <c r="A60" s="458">
        <v>8</v>
      </c>
      <c r="B60" s="459" t="s">
        <v>330</v>
      </c>
      <c r="C60" s="459" t="s">
        <v>331</v>
      </c>
      <c r="D60" s="459" t="s">
        <v>103</v>
      </c>
      <c r="E60" s="459" t="s">
        <v>375</v>
      </c>
      <c r="F60" s="459" t="s">
        <v>397</v>
      </c>
      <c r="G60" s="460">
        <v>762579284</v>
      </c>
    </row>
    <row r="61" spans="1:7" x14ac:dyDescent="0.25">
      <c r="A61" s="458">
        <v>9</v>
      </c>
      <c r="B61" s="459" t="s">
        <v>325</v>
      </c>
      <c r="C61" s="459" t="s">
        <v>198</v>
      </c>
      <c r="D61" s="459" t="s">
        <v>100</v>
      </c>
      <c r="E61" s="459" t="s">
        <v>376</v>
      </c>
      <c r="F61" s="459" t="s">
        <v>398</v>
      </c>
      <c r="G61" s="460">
        <v>126613245</v>
      </c>
    </row>
    <row r="62" spans="1:7" x14ac:dyDescent="0.25">
      <c r="A62" s="458">
        <v>10</v>
      </c>
      <c r="B62" s="459" t="s">
        <v>332</v>
      </c>
      <c r="C62" s="459" t="s">
        <v>333</v>
      </c>
      <c r="D62" s="459" t="s">
        <v>100</v>
      </c>
      <c r="E62" s="459" t="s">
        <v>377</v>
      </c>
      <c r="F62" s="459" t="s">
        <v>399</v>
      </c>
      <c r="G62" s="460">
        <v>833268216</v>
      </c>
    </row>
    <row r="63" spans="1:7" x14ac:dyDescent="0.25">
      <c r="A63" s="458">
        <v>11</v>
      </c>
      <c r="B63" s="459" t="s">
        <v>334</v>
      </c>
      <c r="C63" s="459" t="s">
        <v>335</v>
      </c>
      <c r="D63" s="459" t="s">
        <v>100</v>
      </c>
      <c r="E63" s="459" t="s">
        <v>378</v>
      </c>
      <c r="F63" s="459" t="s">
        <v>335</v>
      </c>
      <c r="G63" s="460">
        <v>824692233</v>
      </c>
    </row>
    <row r="64" spans="1:7" x14ac:dyDescent="0.25">
      <c r="A64" s="458">
        <v>12</v>
      </c>
      <c r="B64" s="459" t="s">
        <v>336</v>
      </c>
      <c r="C64" s="459" t="s">
        <v>337</v>
      </c>
      <c r="D64" s="459" t="s">
        <v>100</v>
      </c>
      <c r="E64" s="459" t="s">
        <v>379</v>
      </c>
      <c r="F64" s="459" t="s">
        <v>400</v>
      </c>
      <c r="G64" s="460">
        <v>837019964</v>
      </c>
    </row>
    <row r="65" spans="1:7" x14ac:dyDescent="0.25">
      <c r="A65" s="458">
        <v>13</v>
      </c>
      <c r="B65" s="459" t="s">
        <v>320</v>
      </c>
      <c r="C65" s="459" t="s">
        <v>338</v>
      </c>
      <c r="D65" s="459" t="s">
        <v>100</v>
      </c>
      <c r="E65" s="459" t="s">
        <v>371</v>
      </c>
      <c r="F65" s="459" t="s">
        <v>392</v>
      </c>
      <c r="G65" s="460">
        <v>833264909</v>
      </c>
    </row>
    <row r="66" spans="1:7" x14ac:dyDescent="0.25">
      <c r="A66" s="458">
        <v>14</v>
      </c>
      <c r="B66" s="459" t="s">
        <v>339</v>
      </c>
      <c r="C66" s="459" t="s">
        <v>340</v>
      </c>
      <c r="D66" s="459" t="s">
        <v>100</v>
      </c>
      <c r="E66" s="459" t="s">
        <v>380</v>
      </c>
      <c r="F66" s="459" t="s">
        <v>401</v>
      </c>
      <c r="G66" s="460">
        <v>826523128</v>
      </c>
    </row>
    <row r="67" spans="1:7" x14ac:dyDescent="0.25">
      <c r="A67" s="458">
        <v>15</v>
      </c>
      <c r="B67" s="459" t="s">
        <v>341</v>
      </c>
      <c r="C67" s="459" t="s">
        <v>342</v>
      </c>
      <c r="D67" s="459" t="s">
        <v>100</v>
      </c>
      <c r="E67" s="459" t="s">
        <v>381</v>
      </c>
      <c r="F67" s="459" t="s">
        <v>290</v>
      </c>
      <c r="G67" s="460">
        <v>824506614</v>
      </c>
    </row>
    <row r="68" spans="1:7" x14ac:dyDescent="0.25">
      <c r="A68" s="458">
        <v>16</v>
      </c>
      <c r="B68" s="459" t="s">
        <v>126</v>
      </c>
      <c r="C68" s="459" t="s">
        <v>343</v>
      </c>
      <c r="D68" s="459" t="s">
        <v>100</v>
      </c>
      <c r="E68" s="459" t="s">
        <v>382</v>
      </c>
      <c r="F68" s="459" t="s">
        <v>144</v>
      </c>
      <c r="G68" s="460">
        <v>828098452</v>
      </c>
    </row>
    <row r="69" spans="1:7" x14ac:dyDescent="0.25">
      <c r="A69" s="458">
        <v>17</v>
      </c>
      <c r="B69" s="459" t="s">
        <v>298</v>
      </c>
      <c r="C69" s="459" t="s">
        <v>344</v>
      </c>
      <c r="D69" s="459" t="s">
        <v>100</v>
      </c>
      <c r="E69" s="459" t="s">
        <v>383</v>
      </c>
      <c r="F69" s="459" t="s">
        <v>311</v>
      </c>
      <c r="G69" s="460">
        <v>833784696</v>
      </c>
    </row>
    <row r="70" spans="1:7" x14ac:dyDescent="0.25">
      <c r="A70" s="458">
        <v>18</v>
      </c>
      <c r="B70" s="459" t="s">
        <v>345</v>
      </c>
      <c r="C70" s="459" t="s">
        <v>346</v>
      </c>
      <c r="D70" s="459" t="s">
        <v>100</v>
      </c>
      <c r="E70" s="459" t="s">
        <v>384</v>
      </c>
      <c r="F70" s="459" t="s">
        <v>402</v>
      </c>
      <c r="G70" s="460">
        <v>825002511</v>
      </c>
    </row>
    <row r="71" spans="1:7" x14ac:dyDescent="0.25">
      <c r="A71" s="458">
        <v>19</v>
      </c>
      <c r="B71" s="459" t="s">
        <v>347</v>
      </c>
      <c r="C71" s="459" t="s">
        <v>348</v>
      </c>
      <c r="D71" s="459" t="s">
        <v>100</v>
      </c>
      <c r="E71" s="459" t="s">
        <v>385</v>
      </c>
      <c r="F71" s="459" t="s">
        <v>403</v>
      </c>
      <c r="G71" s="460">
        <v>828855560</v>
      </c>
    </row>
    <row r="72" spans="1:7" x14ac:dyDescent="0.25">
      <c r="A72" s="458">
        <v>20</v>
      </c>
      <c r="B72" s="459" t="s">
        <v>268</v>
      </c>
      <c r="C72" s="459" t="s">
        <v>349</v>
      </c>
      <c r="D72" s="459" t="s">
        <v>100</v>
      </c>
      <c r="E72" s="459" t="s">
        <v>61</v>
      </c>
      <c r="F72" s="459" t="s">
        <v>296</v>
      </c>
      <c r="G72" s="460">
        <v>824451650</v>
      </c>
    </row>
    <row r="73" spans="1:7" x14ac:dyDescent="0.25">
      <c r="A73" s="458">
        <v>21</v>
      </c>
      <c r="B73" s="459" t="s">
        <v>350</v>
      </c>
      <c r="C73" s="459" t="s">
        <v>351</v>
      </c>
      <c r="D73" s="459" t="s">
        <v>100</v>
      </c>
      <c r="E73" s="459" t="s">
        <v>23</v>
      </c>
      <c r="F73" s="459" t="s">
        <v>404</v>
      </c>
      <c r="G73" s="460">
        <v>844403000</v>
      </c>
    </row>
    <row r="74" spans="1:7" x14ac:dyDescent="0.25">
      <c r="A74" s="458">
        <v>22</v>
      </c>
      <c r="B74" s="459" t="s">
        <v>352</v>
      </c>
      <c r="C74" s="459" t="s">
        <v>353</v>
      </c>
      <c r="D74" s="459" t="s">
        <v>100</v>
      </c>
      <c r="E74" s="459" t="s">
        <v>23</v>
      </c>
      <c r="F74" s="459" t="s">
        <v>405</v>
      </c>
      <c r="G74" s="460">
        <v>832678860</v>
      </c>
    </row>
    <row r="75" spans="1:7" x14ac:dyDescent="0.25">
      <c r="A75" s="458">
        <v>23</v>
      </c>
      <c r="B75" s="459" t="s">
        <v>354</v>
      </c>
      <c r="C75" s="459" t="s">
        <v>355</v>
      </c>
      <c r="D75" s="459" t="s">
        <v>100</v>
      </c>
      <c r="E75" s="459" t="s">
        <v>23</v>
      </c>
      <c r="F75" s="459" t="s">
        <v>228</v>
      </c>
      <c r="G75" s="460">
        <v>828947724</v>
      </c>
    </row>
    <row r="76" spans="1:7" x14ac:dyDescent="0.25">
      <c r="A76" s="458">
        <v>24</v>
      </c>
      <c r="B76" s="459" t="s">
        <v>356</v>
      </c>
      <c r="C76" s="459" t="s">
        <v>357</v>
      </c>
      <c r="D76" s="459" t="s">
        <v>100</v>
      </c>
      <c r="E76" s="459" t="s">
        <v>383</v>
      </c>
      <c r="F76" s="459" t="s">
        <v>406</v>
      </c>
      <c r="G76" s="460">
        <v>825608816</v>
      </c>
    </row>
    <row r="77" spans="1:7" x14ac:dyDescent="0.25">
      <c r="A77" s="458">
        <v>25</v>
      </c>
      <c r="B77" s="459" t="s">
        <v>358</v>
      </c>
      <c r="C77" s="459" t="s">
        <v>299</v>
      </c>
      <c r="D77" s="459" t="s">
        <v>100</v>
      </c>
      <c r="E77" s="459" t="s">
        <v>383</v>
      </c>
      <c r="F77" s="459" t="s">
        <v>407</v>
      </c>
      <c r="G77" s="460" t="s">
        <v>408</v>
      </c>
    </row>
    <row r="78" spans="1:7" x14ac:dyDescent="0.25">
      <c r="A78" s="458">
        <v>26</v>
      </c>
      <c r="B78" s="459" t="s">
        <v>359</v>
      </c>
      <c r="C78" s="459" t="s">
        <v>360</v>
      </c>
      <c r="D78" s="459" t="s">
        <v>103</v>
      </c>
      <c r="E78" s="459" t="s">
        <v>386</v>
      </c>
      <c r="F78" s="459" t="s">
        <v>409</v>
      </c>
      <c r="G78" s="461">
        <v>26771489088</v>
      </c>
    </row>
    <row r="79" spans="1:7" x14ac:dyDescent="0.25">
      <c r="A79" s="458">
        <v>27</v>
      </c>
      <c r="B79" s="459" t="s">
        <v>361</v>
      </c>
      <c r="C79" s="459" t="s">
        <v>362</v>
      </c>
      <c r="D79" s="459" t="s">
        <v>103</v>
      </c>
      <c r="E79" s="459" t="s">
        <v>387</v>
      </c>
      <c r="F79" s="459" t="s">
        <v>410</v>
      </c>
      <c r="G79" s="461">
        <v>26771497468</v>
      </c>
    </row>
    <row r="80" spans="1:7" x14ac:dyDescent="0.25">
      <c r="A80" s="458">
        <v>28</v>
      </c>
      <c r="B80" s="459" t="s">
        <v>363</v>
      </c>
      <c r="C80" s="459" t="s">
        <v>364</v>
      </c>
      <c r="D80" s="459" t="s">
        <v>100</v>
      </c>
      <c r="E80" s="459" t="s">
        <v>388</v>
      </c>
      <c r="F80" s="459" t="s">
        <v>411</v>
      </c>
      <c r="G80" s="460">
        <v>825617698</v>
      </c>
    </row>
    <row r="81" spans="1:7" x14ac:dyDescent="0.25">
      <c r="A81" s="458">
        <v>29</v>
      </c>
      <c r="B81" s="459" t="s">
        <v>365</v>
      </c>
      <c r="C81" s="459" t="s">
        <v>366</v>
      </c>
      <c r="D81" s="459" t="s">
        <v>140</v>
      </c>
      <c r="E81" s="459" t="s">
        <v>389</v>
      </c>
      <c r="F81" s="459" t="s">
        <v>412</v>
      </c>
      <c r="G81" s="460">
        <v>728646080</v>
      </c>
    </row>
    <row r="82" spans="1:7" x14ac:dyDescent="0.25">
      <c r="A82" s="458">
        <v>30</v>
      </c>
      <c r="B82" s="459" t="s">
        <v>367</v>
      </c>
      <c r="C82" s="459" t="s">
        <v>368</v>
      </c>
      <c r="D82" s="459" t="s">
        <v>140</v>
      </c>
      <c r="E82" s="459" t="s">
        <v>390</v>
      </c>
      <c r="F82" s="459" t="s">
        <v>413</v>
      </c>
      <c r="G82" s="460">
        <v>828809820</v>
      </c>
    </row>
    <row r="83" spans="1:7" ht="18.75" thickBot="1" x14ac:dyDescent="0.3">
      <c r="A83" s="462">
        <v>31</v>
      </c>
      <c r="B83" s="463" t="s">
        <v>257</v>
      </c>
      <c r="C83" s="463" t="s">
        <v>369</v>
      </c>
      <c r="D83" s="463" t="s">
        <v>100</v>
      </c>
      <c r="E83" s="463" t="s">
        <v>379</v>
      </c>
      <c r="F83" s="463" t="s">
        <v>291</v>
      </c>
      <c r="G83" s="464">
        <v>2782908812</v>
      </c>
    </row>
    <row r="84" spans="1:7" ht="18.75" thickBot="1" x14ac:dyDescent="0.3"/>
    <row r="85" spans="1:7" ht="18.75" thickBot="1" x14ac:dyDescent="0.3">
      <c r="A85" s="1078" t="s">
        <v>414</v>
      </c>
      <c r="B85" s="1079"/>
      <c r="C85" s="1079"/>
      <c r="D85" s="1079"/>
      <c r="E85" s="1079"/>
      <c r="F85" s="1079"/>
      <c r="G85" s="1080"/>
    </row>
    <row r="86" spans="1:7" ht="18.75" thickBot="1" x14ac:dyDescent="0.3">
      <c r="A86" s="482" t="s">
        <v>167</v>
      </c>
      <c r="B86" s="483" t="s">
        <v>168</v>
      </c>
      <c r="C86" s="483" t="s">
        <v>1</v>
      </c>
      <c r="D86" s="483" t="s">
        <v>169</v>
      </c>
      <c r="E86" s="483" t="s">
        <v>172</v>
      </c>
      <c r="F86" s="483" t="s">
        <v>170</v>
      </c>
      <c r="G86" s="484" t="s">
        <v>171</v>
      </c>
    </row>
    <row r="87" spans="1:7" x14ac:dyDescent="0.25">
      <c r="A87" s="470">
        <v>1</v>
      </c>
      <c r="B87" s="471" t="s">
        <v>234</v>
      </c>
      <c r="C87" s="471" t="s">
        <v>415</v>
      </c>
      <c r="D87" s="471" t="s">
        <v>100</v>
      </c>
      <c r="E87" s="471" t="s">
        <v>438</v>
      </c>
      <c r="F87" s="471" t="s">
        <v>445</v>
      </c>
      <c r="G87" s="472">
        <v>824108383</v>
      </c>
    </row>
    <row r="88" spans="1:7" x14ac:dyDescent="0.25">
      <c r="A88" s="458">
        <v>2</v>
      </c>
      <c r="B88" s="459" t="s">
        <v>416</v>
      </c>
      <c r="C88" s="459" t="s">
        <v>417</v>
      </c>
      <c r="D88" s="459" t="s">
        <v>100</v>
      </c>
      <c r="E88" s="459" t="s">
        <v>439</v>
      </c>
      <c r="F88" s="459" t="s">
        <v>446</v>
      </c>
      <c r="G88" s="460">
        <v>828883836</v>
      </c>
    </row>
    <row r="89" spans="1:7" x14ac:dyDescent="0.25">
      <c r="A89" s="458">
        <v>3</v>
      </c>
      <c r="B89" s="459" t="s">
        <v>120</v>
      </c>
      <c r="C89" s="459" t="s">
        <v>418</v>
      </c>
      <c r="D89" s="459" t="s">
        <v>130</v>
      </c>
      <c r="E89" s="459" t="s">
        <v>133</v>
      </c>
      <c r="F89" s="459" t="s">
        <v>142</v>
      </c>
      <c r="G89" s="460">
        <v>828762476</v>
      </c>
    </row>
    <row r="90" spans="1:7" x14ac:dyDescent="0.25">
      <c r="A90" s="458">
        <v>4</v>
      </c>
      <c r="B90" s="459" t="s">
        <v>419</v>
      </c>
      <c r="C90" s="459" t="s">
        <v>420</v>
      </c>
      <c r="D90" s="459" t="s">
        <v>100</v>
      </c>
      <c r="E90" s="459" t="s">
        <v>378</v>
      </c>
      <c r="F90" s="459" t="s">
        <v>447</v>
      </c>
      <c r="G90" s="461">
        <v>823377114</v>
      </c>
    </row>
    <row r="91" spans="1:7" x14ac:dyDescent="0.25">
      <c r="A91" s="458">
        <v>5</v>
      </c>
      <c r="B91" s="459" t="s">
        <v>421</v>
      </c>
      <c r="C91" s="459" t="s">
        <v>422</v>
      </c>
      <c r="D91" s="459" t="s">
        <v>103</v>
      </c>
      <c r="E91" s="459" t="s">
        <v>440</v>
      </c>
      <c r="F91" s="459" t="s">
        <v>448</v>
      </c>
      <c r="G91" s="461">
        <v>26772469556</v>
      </c>
    </row>
    <row r="92" spans="1:7" x14ac:dyDescent="0.25">
      <c r="A92" s="458">
        <v>6</v>
      </c>
      <c r="B92" s="459" t="s">
        <v>423</v>
      </c>
      <c r="C92" s="459" t="s">
        <v>424</v>
      </c>
      <c r="D92" s="459" t="s">
        <v>100</v>
      </c>
      <c r="E92" s="459" t="s">
        <v>378</v>
      </c>
      <c r="F92" s="459" t="s">
        <v>449</v>
      </c>
      <c r="G92" s="460">
        <v>766199811</v>
      </c>
    </row>
    <row r="93" spans="1:7" x14ac:dyDescent="0.25">
      <c r="A93" s="458">
        <v>7</v>
      </c>
      <c r="B93" s="459" t="s">
        <v>182</v>
      </c>
      <c r="C93" s="459" t="s">
        <v>326</v>
      </c>
      <c r="D93" s="459" t="s">
        <v>100</v>
      </c>
      <c r="E93" s="459" t="s">
        <v>441</v>
      </c>
      <c r="F93" s="459" t="s">
        <v>450</v>
      </c>
      <c r="G93" s="460">
        <v>27833804805</v>
      </c>
    </row>
    <row r="94" spans="1:7" x14ac:dyDescent="0.25">
      <c r="A94" s="458">
        <v>8</v>
      </c>
      <c r="B94" s="459" t="s">
        <v>425</v>
      </c>
      <c r="C94" s="459" t="s">
        <v>459</v>
      </c>
      <c r="D94" s="459" t="s">
        <v>100</v>
      </c>
      <c r="E94" s="459" t="s">
        <v>371</v>
      </c>
      <c r="F94" s="459" t="s">
        <v>451</v>
      </c>
      <c r="G94" s="460">
        <v>7825722577</v>
      </c>
    </row>
    <row r="95" spans="1:7" x14ac:dyDescent="0.25">
      <c r="A95" s="458">
        <v>9</v>
      </c>
      <c r="B95" s="459" t="s">
        <v>426</v>
      </c>
      <c r="C95" s="459" t="s">
        <v>427</v>
      </c>
      <c r="D95" s="459" t="s">
        <v>100</v>
      </c>
      <c r="E95" s="459" t="s">
        <v>379</v>
      </c>
      <c r="F95" s="459" t="s">
        <v>452</v>
      </c>
      <c r="G95" s="460">
        <v>849992222</v>
      </c>
    </row>
    <row r="96" spans="1:7" x14ac:dyDescent="0.25">
      <c r="A96" s="458">
        <v>10</v>
      </c>
      <c r="B96" s="459" t="s">
        <v>428</v>
      </c>
      <c r="C96" s="459" t="s">
        <v>429</v>
      </c>
      <c r="D96" s="459" t="s">
        <v>100</v>
      </c>
      <c r="E96" s="459" t="s">
        <v>438</v>
      </c>
      <c r="F96" s="459" t="s">
        <v>457</v>
      </c>
      <c r="G96" s="460">
        <v>833069108</v>
      </c>
    </row>
    <row r="97" spans="1:7" x14ac:dyDescent="0.25">
      <c r="A97" s="458">
        <v>11</v>
      </c>
      <c r="B97" s="459" t="s">
        <v>430</v>
      </c>
      <c r="C97" s="459" t="s">
        <v>431</v>
      </c>
      <c r="D97" s="459" t="s">
        <v>103</v>
      </c>
      <c r="E97" s="459" t="s">
        <v>442</v>
      </c>
      <c r="F97" s="459" t="s">
        <v>453</v>
      </c>
      <c r="G97" s="461">
        <v>26772623853</v>
      </c>
    </row>
    <row r="98" spans="1:7" x14ac:dyDescent="0.25">
      <c r="A98" s="458">
        <v>12</v>
      </c>
      <c r="B98" s="459" t="s">
        <v>432</v>
      </c>
      <c r="C98" s="459" t="s">
        <v>433</v>
      </c>
      <c r="D98" s="459" t="s">
        <v>100</v>
      </c>
      <c r="E98" s="459" t="s">
        <v>371</v>
      </c>
      <c r="F98" s="459" t="s">
        <v>454</v>
      </c>
      <c r="G98" s="460">
        <v>849922002</v>
      </c>
    </row>
    <row r="99" spans="1:7" x14ac:dyDescent="0.25">
      <c r="A99" s="458">
        <v>13</v>
      </c>
      <c r="B99" s="459" t="s">
        <v>182</v>
      </c>
      <c r="C99" s="459" t="s">
        <v>434</v>
      </c>
      <c r="D99" s="459" t="s">
        <v>100</v>
      </c>
      <c r="E99" s="459" t="s">
        <v>443</v>
      </c>
      <c r="F99" s="459" t="s">
        <v>455</v>
      </c>
      <c r="G99" s="460">
        <v>825744670</v>
      </c>
    </row>
    <row r="100" spans="1:7" x14ac:dyDescent="0.25">
      <c r="A100" s="458">
        <v>14</v>
      </c>
      <c r="B100" s="459" t="s">
        <v>358</v>
      </c>
      <c r="C100" s="459" t="s">
        <v>435</v>
      </c>
      <c r="D100" s="459" t="s">
        <v>100</v>
      </c>
      <c r="E100" s="459" t="s">
        <v>383</v>
      </c>
      <c r="F100" s="459" t="s">
        <v>407</v>
      </c>
      <c r="G100" s="461">
        <v>787812434</v>
      </c>
    </row>
    <row r="101" spans="1:7" ht="18.75" thickBot="1" x14ac:dyDescent="0.3">
      <c r="A101" s="462">
        <v>15</v>
      </c>
      <c r="B101" s="463" t="s">
        <v>436</v>
      </c>
      <c r="C101" s="463" t="s">
        <v>437</v>
      </c>
      <c r="D101" s="463" t="s">
        <v>100</v>
      </c>
      <c r="E101" s="463" t="s">
        <v>444</v>
      </c>
      <c r="F101" s="463" t="s">
        <v>456</v>
      </c>
      <c r="G101" s="464">
        <v>835569775</v>
      </c>
    </row>
    <row r="104" spans="1:7" x14ac:dyDescent="0.25">
      <c r="G104" s="477"/>
    </row>
    <row r="128" spans="5:5" x14ac:dyDescent="0.25">
      <c r="E128" s="477"/>
    </row>
    <row r="152" spans="7:7" x14ac:dyDescent="0.25">
      <c r="G152" s="477"/>
    </row>
    <row r="184" spans="5:5" x14ac:dyDescent="0.25">
      <c r="E184" s="477"/>
    </row>
    <row r="185" spans="5:5" x14ac:dyDescent="0.25">
      <c r="E185" s="477"/>
    </row>
    <row r="230" spans="5:5" x14ac:dyDescent="0.25">
      <c r="E230" s="477"/>
    </row>
    <row r="231" spans="5:5" x14ac:dyDescent="0.25">
      <c r="E231" s="477"/>
    </row>
    <row r="259" spans="5:5" x14ac:dyDescent="0.25">
      <c r="E259" s="477"/>
    </row>
    <row r="309" spans="5:5" x14ac:dyDescent="0.25">
      <c r="E309" s="477"/>
    </row>
    <row r="320" spans="5:5" x14ac:dyDescent="0.25">
      <c r="E320" s="477"/>
    </row>
    <row r="337" spans="5:7" x14ac:dyDescent="0.25">
      <c r="E337" s="477"/>
    </row>
    <row r="341" spans="5:7" x14ac:dyDescent="0.25">
      <c r="E341" s="477"/>
    </row>
    <row r="346" spans="5:7" x14ac:dyDescent="0.25">
      <c r="G346" s="477"/>
    </row>
    <row r="350" spans="5:7" x14ac:dyDescent="0.25">
      <c r="G350" s="477"/>
    </row>
    <row r="357" spans="7:7" x14ac:dyDescent="0.25">
      <c r="G357" s="477"/>
    </row>
    <row r="358" spans="7:7" x14ac:dyDescent="0.25">
      <c r="G358" s="477"/>
    </row>
    <row r="359" spans="7:7" x14ac:dyDescent="0.25">
      <c r="G359" s="477"/>
    </row>
    <row r="569" spans="7:7" x14ac:dyDescent="0.25">
      <c r="G569" s="477"/>
    </row>
    <row r="570" spans="7:7" x14ac:dyDescent="0.25">
      <c r="G570" s="477"/>
    </row>
    <row r="571" spans="7:7" x14ac:dyDescent="0.25">
      <c r="G571" s="477"/>
    </row>
    <row r="715" spans="6:6" x14ac:dyDescent="0.25">
      <c r="F715" s="478"/>
    </row>
    <row r="765" spans="7:7" x14ac:dyDescent="0.25">
      <c r="G765" s="477"/>
    </row>
    <row r="770" spans="7:7" x14ac:dyDescent="0.25">
      <c r="G770" s="477"/>
    </row>
    <row r="771" spans="7:7" x14ac:dyDescent="0.25">
      <c r="G771" s="477"/>
    </row>
    <row r="784" spans="7:7" x14ac:dyDescent="0.25">
      <c r="G784" s="477"/>
    </row>
    <row r="787" spans="7:7" x14ac:dyDescent="0.25">
      <c r="G787" s="477"/>
    </row>
    <row r="788" spans="7:7" x14ac:dyDescent="0.25">
      <c r="G788" s="477"/>
    </row>
    <row r="804" spans="7:7" x14ac:dyDescent="0.25">
      <c r="G804" s="477"/>
    </row>
    <row r="807" spans="7:7" x14ac:dyDescent="0.25">
      <c r="G807" s="477"/>
    </row>
    <row r="808" spans="7:7" x14ac:dyDescent="0.25">
      <c r="G808" s="477"/>
    </row>
    <row r="809" spans="7:7" x14ac:dyDescent="0.25">
      <c r="G809" s="477"/>
    </row>
    <row r="810" spans="7:7" x14ac:dyDescent="0.25">
      <c r="G810" s="477"/>
    </row>
    <row r="859" spans="7:7" x14ac:dyDescent="0.25">
      <c r="G859" s="477"/>
    </row>
    <row r="869" spans="7:7" x14ac:dyDescent="0.25">
      <c r="G869" s="477"/>
    </row>
    <row r="870" spans="7:7" x14ac:dyDescent="0.25">
      <c r="G870" s="477"/>
    </row>
    <row r="871" spans="7:7" x14ac:dyDescent="0.25">
      <c r="G871" s="477"/>
    </row>
    <row r="879" spans="7:7" x14ac:dyDescent="0.25">
      <c r="G879" s="477"/>
    </row>
    <row r="882" spans="7:7" x14ac:dyDescent="0.25">
      <c r="G882" s="477"/>
    </row>
    <row r="898" spans="3:3" x14ac:dyDescent="0.25">
      <c r="C898" s="479"/>
    </row>
    <row r="899" spans="3:3" x14ac:dyDescent="0.25">
      <c r="C899" s="479"/>
    </row>
    <row r="900" spans="3:3" x14ac:dyDescent="0.25">
      <c r="C900" s="479"/>
    </row>
    <row r="901" spans="3:3" x14ac:dyDescent="0.25">
      <c r="C901" s="479"/>
    </row>
    <row r="1109" spans="3:3" x14ac:dyDescent="0.25">
      <c r="C1109" s="479"/>
    </row>
    <row r="1183" spans="3:3" x14ac:dyDescent="0.25">
      <c r="C1183" s="479"/>
    </row>
    <row r="1285" spans="5:5" x14ac:dyDescent="0.25">
      <c r="E1285" s="477"/>
    </row>
    <row r="1286" spans="5:5" x14ac:dyDescent="0.25">
      <c r="E1286" s="477"/>
    </row>
    <row r="1304" spans="5:5" x14ac:dyDescent="0.25">
      <c r="E1304" s="477"/>
    </row>
    <row r="1311" spans="5:5" x14ac:dyDescent="0.25">
      <c r="E1311" s="477"/>
    </row>
    <row r="1312" spans="5:5" x14ac:dyDescent="0.25">
      <c r="E1312" s="477"/>
    </row>
    <row r="1322" spans="5:7" x14ac:dyDescent="0.25">
      <c r="G1322" s="477"/>
    </row>
    <row r="1327" spans="5:7" x14ac:dyDescent="0.25">
      <c r="E1327" s="477"/>
    </row>
    <row r="1328" spans="5:7" x14ac:dyDescent="0.25">
      <c r="E1328" s="477"/>
    </row>
    <row r="1345" spans="5:5" x14ac:dyDescent="0.25">
      <c r="E1345" s="477"/>
    </row>
    <row r="1365" spans="7:7" x14ac:dyDescent="0.25">
      <c r="G1365" s="477"/>
    </row>
    <row r="1366" spans="7:7" x14ac:dyDescent="0.25">
      <c r="G1366" s="477"/>
    </row>
    <row r="1418" spans="5:5" x14ac:dyDescent="0.25">
      <c r="E1418" s="477"/>
    </row>
    <row r="1419" spans="5:5" x14ac:dyDescent="0.25">
      <c r="E1419" s="477"/>
    </row>
    <row r="1432" spans="5:5" x14ac:dyDescent="0.25">
      <c r="E1432" s="477"/>
    </row>
    <row r="1433" spans="5:5" x14ac:dyDescent="0.25">
      <c r="E1433" s="477"/>
    </row>
    <row r="1441" spans="5:7" x14ac:dyDescent="0.25">
      <c r="E1441" s="477"/>
    </row>
    <row r="1442" spans="5:7" x14ac:dyDescent="0.25">
      <c r="E1442" s="477"/>
    </row>
    <row r="1444" spans="5:7" x14ac:dyDescent="0.25">
      <c r="E1444" s="477"/>
    </row>
    <row r="1455" spans="5:7" x14ac:dyDescent="0.25">
      <c r="G1455" s="477"/>
    </row>
    <row r="1456" spans="5:7" x14ac:dyDescent="0.25">
      <c r="G1456" s="477"/>
    </row>
    <row r="1462" spans="7:7" x14ac:dyDescent="0.25">
      <c r="G1462" s="477"/>
    </row>
    <row r="1471" spans="7:7" x14ac:dyDescent="0.25">
      <c r="G1471" s="477"/>
    </row>
    <row r="1524" spans="3:3" x14ac:dyDescent="0.25">
      <c r="C1524" s="479"/>
    </row>
    <row r="1596" spans="7:7" x14ac:dyDescent="0.25">
      <c r="G1596" s="480"/>
    </row>
    <row r="1602" spans="7:7" x14ac:dyDescent="0.25">
      <c r="G1602" s="480"/>
    </row>
    <row r="1675" spans="7:7" x14ac:dyDescent="0.25">
      <c r="G1675" s="480"/>
    </row>
    <row r="1704" spans="7:7" x14ac:dyDescent="0.25">
      <c r="G1704" s="477"/>
    </row>
    <row r="1740" spans="7:7" x14ac:dyDescent="0.25">
      <c r="G1740" s="477"/>
    </row>
    <row r="1874" spans="7:7" x14ac:dyDescent="0.25">
      <c r="G1874" s="477"/>
    </row>
    <row r="1875" spans="7:7" x14ac:dyDescent="0.25">
      <c r="G1875" s="477"/>
    </row>
    <row r="1904" spans="7:7" x14ac:dyDescent="0.25">
      <c r="G1904" s="477"/>
    </row>
    <row r="1937" spans="7:7" x14ac:dyDescent="0.25">
      <c r="G1937" s="477"/>
    </row>
    <row r="1940" spans="7:7" x14ac:dyDescent="0.25">
      <c r="G1940" s="477"/>
    </row>
    <row r="1958" spans="7:7" x14ac:dyDescent="0.25">
      <c r="G1958" s="477"/>
    </row>
    <row r="1975" spans="7:7" x14ac:dyDescent="0.25">
      <c r="G1975" s="477"/>
    </row>
    <row r="1976" spans="7:7" x14ac:dyDescent="0.25">
      <c r="G1976" s="477"/>
    </row>
    <row r="1983" spans="7:7" x14ac:dyDescent="0.25">
      <c r="G1983" s="477"/>
    </row>
    <row r="1987" spans="7:7" x14ac:dyDescent="0.25">
      <c r="G1987" s="477"/>
    </row>
    <row r="2004" spans="7:7" x14ac:dyDescent="0.25">
      <c r="G2004" s="480"/>
    </row>
    <row r="2005" spans="7:7" x14ac:dyDescent="0.25">
      <c r="G2005" s="480"/>
    </row>
    <row r="2058" spans="7:7" x14ac:dyDescent="0.25">
      <c r="G2058" s="477"/>
    </row>
    <row r="2059" spans="7:7" x14ac:dyDescent="0.25">
      <c r="G2059" s="477"/>
    </row>
    <row r="2105" spans="7:7" x14ac:dyDescent="0.25">
      <c r="G2105" s="477"/>
    </row>
    <row r="2132" spans="7:7" x14ac:dyDescent="0.25">
      <c r="G2132" s="477"/>
    </row>
  </sheetData>
  <mergeCells count="5">
    <mergeCell ref="A1:G1"/>
    <mergeCell ref="A17:G17"/>
    <mergeCell ref="A41:G41"/>
    <mergeCell ref="A51:G51"/>
    <mergeCell ref="A85:G85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W41"/>
  <sheetViews>
    <sheetView zoomScale="50" zoomScaleNormal="50" workbookViewId="0">
      <selection activeCell="D6" sqref="D6"/>
    </sheetView>
  </sheetViews>
  <sheetFormatPr defaultColWidth="9.140625" defaultRowHeight="25.5" x14ac:dyDescent="0.35"/>
  <cols>
    <col min="1" max="1" width="6.42578125" style="298" bestFit="1" customWidth="1"/>
    <col min="2" max="2" width="57" style="223" bestFit="1" customWidth="1"/>
    <col min="3" max="3" width="4.85546875" style="223" customWidth="1"/>
    <col min="4" max="4" width="15.28515625" style="551" bestFit="1" customWidth="1"/>
    <col min="5" max="5" width="6.42578125" style="223" bestFit="1" customWidth="1"/>
    <col min="6" max="6" width="18.7109375" style="300" customWidth="1"/>
    <col min="7" max="7" width="30.42578125" style="20" customWidth="1"/>
    <col min="8" max="9" width="5.7109375" style="299" customWidth="1"/>
    <col min="10" max="10" width="14.140625" style="551" customWidth="1"/>
    <col min="11" max="11" width="5.7109375" style="223" customWidth="1"/>
    <col min="12" max="12" width="18.7109375" style="301" customWidth="1"/>
    <col min="13" max="13" width="32.7109375" style="20" customWidth="1"/>
    <col min="14" max="15" width="5.7109375" style="299" customWidth="1"/>
    <col min="16" max="16" width="15" style="552" customWidth="1"/>
    <col min="17" max="17" width="5.7109375" style="302" customWidth="1"/>
    <col min="18" max="18" width="18.7109375" style="303" customWidth="1"/>
    <col min="19" max="19" width="31" style="304" customWidth="1"/>
    <col min="20" max="20" width="5.7109375" style="299" customWidth="1"/>
    <col min="21" max="21" width="5.7109375" style="305" customWidth="1"/>
    <col min="22" max="22" width="13.28515625" style="552" customWidth="1"/>
    <col min="23" max="23" width="5.5703125" style="302" bestFit="1" customWidth="1"/>
    <col min="24" max="24" width="18.7109375" style="303" customWidth="1"/>
    <col min="25" max="25" width="29.5703125" style="304" customWidth="1"/>
    <col min="26" max="26" width="5.7109375" style="299" customWidth="1"/>
    <col min="27" max="27" width="5.7109375" style="305" customWidth="1"/>
    <col min="28" max="28" width="13.28515625" style="554" customWidth="1"/>
    <col min="29" max="29" width="5.5703125" style="303" bestFit="1" customWidth="1"/>
    <col min="30" max="30" width="18.7109375" style="223" customWidth="1"/>
    <col min="31" max="31" width="29.5703125" style="223" customWidth="1"/>
    <col min="32" max="33" width="5.7109375" style="223" customWidth="1"/>
    <col min="34" max="34" width="6.42578125" style="222" bestFit="1" customWidth="1"/>
    <col min="35" max="35" width="28.5703125" style="222" customWidth="1"/>
    <col min="36" max="16384" width="9.140625" style="223"/>
  </cols>
  <sheetData>
    <row r="1" spans="1:49" ht="45" customHeight="1" x14ac:dyDescent="0.7">
      <c r="A1" s="1081" t="s">
        <v>165</v>
      </c>
      <c r="B1" s="1081"/>
      <c r="C1" s="1081"/>
      <c r="D1" s="1081"/>
      <c r="E1" s="1081"/>
      <c r="F1" s="1081"/>
      <c r="G1" s="1081"/>
      <c r="H1" s="1081"/>
      <c r="I1" s="1081"/>
      <c r="J1" s="1081"/>
      <c r="K1" s="1081"/>
      <c r="L1" s="1081"/>
      <c r="M1" s="1081"/>
      <c r="N1" s="1081"/>
      <c r="O1" s="1081"/>
      <c r="P1" s="1081"/>
      <c r="Q1" s="1081"/>
      <c r="R1" s="1081"/>
      <c r="S1" s="1081"/>
      <c r="T1" s="1082"/>
      <c r="U1" s="1082"/>
      <c r="V1" s="1082"/>
      <c r="W1" s="1082"/>
      <c r="X1" s="1082"/>
      <c r="Y1" s="1082"/>
      <c r="Z1" s="1082"/>
      <c r="AA1" s="1082"/>
      <c r="AB1" s="1082"/>
      <c r="AC1" s="1082"/>
      <c r="AD1" s="1082"/>
      <c r="AE1" s="1082"/>
      <c r="AF1" s="1082"/>
      <c r="AG1" s="1082"/>
      <c r="AH1" s="1082"/>
      <c r="AI1" s="108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  <c r="AW1" s="222"/>
    </row>
    <row r="2" spans="1:49" ht="45" customHeight="1" x14ac:dyDescent="0.7">
      <c r="A2" s="1081" t="s">
        <v>12</v>
      </c>
      <c r="B2" s="1081"/>
      <c r="C2" s="1081"/>
      <c r="D2" s="1081"/>
      <c r="E2" s="1081"/>
      <c r="F2" s="1081"/>
      <c r="G2" s="1081"/>
      <c r="H2" s="1081"/>
      <c r="I2" s="1081"/>
      <c r="J2" s="1081"/>
      <c r="K2" s="1081"/>
      <c r="L2" s="1081"/>
      <c r="M2" s="1081"/>
      <c r="N2" s="1081"/>
      <c r="O2" s="1081"/>
      <c r="P2" s="1081"/>
      <c r="Q2" s="1081"/>
      <c r="R2" s="1081"/>
      <c r="S2" s="1081"/>
      <c r="T2" s="1081"/>
      <c r="U2" s="1081"/>
      <c r="V2" s="1081"/>
      <c r="W2" s="1081"/>
      <c r="X2" s="1081"/>
      <c r="Y2" s="1081"/>
      <c r="Z2" s="1082"/>
      <c r="AA2" s="1082"/>
      <c r="AB2" s="1082"/>
      <c r="AC2" s="1082"/>
      <c r="AD2" s="1082"/>
      <c r="AE2" s="1082"/>
      <c r="AF2" s="1082"/>
      <c r="AG2" s="1082"/>
      <c r="AH2" s="1082"/>
      <c r="AI2" s="1082"/>
      <c r="AJ2" s="222"/>
      <c r="AK2" s="222"/>
      <c r="AL2" s="222"/>
      <c r="AM2" s="222"/>
      <c r="AN2" s="222"/>
      <c r="AO2" s="222"/>
      <c r="AP2" s="222"/>
      <c r="AQ2" s="222"/>
      <c r="AR2" s="222"/>
      <c r="AS2" s="222"/>
      <c r="AT2" s="222"/>
      <c r="AU2" s="222"/>
      <c r="AV2" s="222"/>
      <c r="AW2" s="222"/>
    </row>
    <row r="3" spans="1:49" ht="45" customHeight="1" x14ac:dyDescent="0.55000000000000004">
      <c r="A3" s="224"/>
      <c r="B3" s="224"/>
      <c r="C3" s="224"/>
      <c r="D3" s="550"/>
      <c r="E3" s="224"/>
      <c r="F3" s="224"/>
      <c r="G3" s="1083" t="s">
        <v>71</v>
      </c>
      <c r="H3" s="1084"/>
      <c r="I3" s="1084"/>
      <c r="J3" s="1084"/>
      <c r="K3" s="1084"/>
      <c r="L3" s="1084"/>
      <c r="M3" s="1084"/>
      <c r="N3" s="1084"/>
      <c r="O3" s="1084"/>
      <c r="P3" s="1084"/>
      <c r="Q3" s="1084"/>
      <c r="R3" s="1084"/>
      <c r="S3" s="1084"/>
      <c r="T3" s="1084"/>
      <c r="U3" s="1084"/>
      <c r="V3" s="1084"/>
      <c r="W3" s="1084"/>
      <c r="X3" s="1084"/>
      <c r="Y3" s="1084"/>
      <c r="Z3" s="225"/>
      <c r="AA3" s="225"/>
      <c r="AB3" s="553"/>
      <c r="AC3" s="225"/>
      <c r="AD3" s="225"/>
      <c r="AE3" s="225"/>
      <c r="AF3" s="225"/>
      <c r="AG3" s="225"/>
      <c r="AH3" s="225"/>
      <c r="AI3" s="225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</row>
    <row r="4" spans="1:49" ht="30" x14ac:dyDescent="0.35">
      <c r="A4" s="226"/>
      <c r="B4" s="226"/>
      <c r="C4" s="226"/>
      <c r="D4" s="550"/>
      <c r="E4" s="226"/>
      <c r="F4" s="226"/>
      <c r="G4" s="226"/>
      <c r="H4" s="226"/>
      <c r="I4" s="226"/>
      <c r="J4" s="550"/>
      <c r="K4" s="226"/>
      <c r="L4" s="226"/>
      <c r="M4" s="226"/>
      <c r="N4" s="226"/>
      <c r="O4" s="226"/>
      <c r="P4" s="550"/>
      <c r="Q4" s="226"/>
      <c r="R4" s="226"/>
      <c r="S4" s="226"/>
      <c r="T4" s="226"/>
      <c r="U4" s="226"/>
      <c r="V4" s="550"/>
      <c r="W4" s="226"/>
      <c r="X4" s="226"/>
      <c r="Y4" s="226"/>
      <c r="Z4" s="227"/>
      <c r="AA4" s="228"/>
      <c r="AB4" s="553"/>
      <c r="AC4" s="227"/>
      <c r="AD4" s="227"/>
      <c r="AE4" s="227"/>
      <c r="AF4" s="227"/>
      <c r="AG4" s="227"/>
      <c r="AH4" s="227"/>
      <c r="AI4" s="227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</row>
    <row r="5" spans="1:49" s="230" customFormat="1" ht="24.95" customHeight="1" thickBot="1" x14ac:dyDescent="0.45">
      <c r="A5" s="229"/>
      <c r="D5" s="1085" t="s">
        <v>513</v>
      </c>
      <c r="E5" s="1085"/>
      <c r="F5" s="1085"/>
      <c r="G5" s="1085"/>
      <c r="H5" s="1085"/>
      <c r="I5" s="231"/>
      <c r="J5" s="551"/>
      <c r="L5" s="233"/>
      <c r="M5" s="229"/>
      <c r="N5" s="231"/>
      <c r="O5" s="231"/>
      <c r="P5" s="102" t="s">
        <v>8</v>
      </c>
      <c r="Q5" s="234"/>
      <c r="R5" s="234"/>
      <c r="S5" s="235"/>
      <c r="T5" s="231"/>
      <c r="U5" s="236"/>
      <c r="V5" s="552"/>
      <c r="W5" s="234"/>
      <c r="X5" s="234"/>
      <c r="Y5" s="235"/>
      <c r="Z5" s="231"/>
      <c r="AA5" s="236"/>
      <c r="AB5" s="552"/>
      <c r="AC5" s="234"/>
      <c r="AD5" s="234"/>
      <c r="AE5" s="235"/>
      <c r="AF5" s="231"/>
      <c r="AG5" s="231"/>
      <c r="AH5" s="237" t="s">
        <v>65</v>
      </c>
      <c r="AI5" s="237"/>
    </row>
    <row r="6" spans="1:49" s="230" customFormat="1" ht="30" customHeight="1" x14ac:dyDescent="0.4">
      <c r="A6" s="485">
        <v>1</v>
      </c>
      <c r="B6" s="488" t="str">
        <f>'BOYS ENTRIES'!C3&amp;" "&amp;'BOYS ENTRIES'!B3</f>
        <v>Iwan van Eeden</v>
      </c>
      <c r="D6" s="852" t="s">
        <v>460</v>
      </c>
      <c r="E6" s="238"/>
      <c r="F6" s="239"/>
      <c r="G6" s="240"/>
      <c r="H6" s="241"/>
      <c r="I6" s="231"/>
      <c r="J6" s="989" t="s">
        <v>460</v>
      </c>
      <c r="K6" s="238"/>
      <c r="L6" s="242"/>
      <c r="M6" s="240"/>
      <c r="N6" s="241"/>
      <c r="O6" s="231"/>
      <c r="P6" s="989" t="s">
        <v>460</v>
      </c>
      <c r="Q6" s="243"/>
      <c r="R6" s="244"/>
      <c r="S6" s="245"/>
      <c r="T6" s="246"/>
      <c r="U6" s="236"/>
      <c r="V6" s="881" t="s">
        <v>460</v>
      </c>
      <c r="W6" s="243"/>
      <c r="X6" s="244"/>
      <c r="Y6" s="245"/>
      <c r="Z6" s="246"/>
      <c r="AA6" s="236"/>
      <c r="AB6" s="881" t="s">
        <v>460</v>
      </c>
      <c r="AC6" s="243"/>
      <c r="AD6" s="244"/>
      <c r="AE6" s="245"/>
      <c r="AF6" s="246"/>
      <c r="AG6" s="231"/>
      <c r="AH6" s="230" t="s">
        <v>7</v>
      </c>
      <c r="AI6" s="248"/>
    </row>
    <row r="7" spans="1:49" s="230" customFormat="1" ht="30" customHeight="1" x14ac:dyDescent="0.4">
      <c r="A7" s="486">
        <v>2</v>
      </c>
      <c r="B7" s="489" t="str">
        <f>'BOYS ENTRIES'!C4&amp;" "&amp;'BOYS ENTRIES'!B4</f>
        <v>Patrick Weir</v>
      </c>
      <c r="D7" s="853">
        <v>87</v>
      </c>
      <c r="E7" s="249"/>
      <c r="F7" s="250"/>
      <c r="G7" s="251"/>
      <c r="H7" s="252"/>
      <c r="I7" s="231"/>
      <c r="J7" s="990">
        <f>D31+1</f>
        <v>92</v>
      </c>
      <c r="K7" s="249"/>
      <c r="L7" s="253"/>
      <c r="M7" s="251"/>
      <c r="N7" s="252"/>
      <c r="O7" s="231"/>
      <c r="P7" s="990">
        <f>J25+1</f>
        <v>96</v>
      </c>
      <c r="Q7" s="254"/>
      <c r="R7" s="255"/>
      <c r="S7" s="256"/>
      <c r="T7" s="257"/>
      <c r="U7" s="236"/>
      <c r="V7" s="882">
        <f>P25+1</f>
        <v>100</v>
      </c>
      <c r="W7" s="254"/>
      <c r="X7" s="255"/>
      <c r="Y7" s="256"/>
      <c r="Z7" s="257"/>
      <c r="AA7" s="236"/>
      <c r="AB7" s="882">
        <f>V25+1</f>
        <v>104</v>
      </c>
      <c r="AC7" s="254"/>
      <c r="AD7" s="255"/>
      <c r="AE7" s="256"/>
      <c r="AF7" s="257"/>
      <c r="AG7" s="231"/>
      <c r="AH7" s="247"/>
      <c r="AI7" s="248"/>
    </row>
    <row r="8" spans="1:49" s="230" customFormat="1" ht="30" customHeight="1" thickBot="1" x14ac:dyDescent="0.45">
      <c r="A8" s="486">
        <v>3</v>
      </c>
      <c r="B8" s="489" t="str">
        <f>'BOYS ENTRIES'!C5&amp;" "&amp;'BOYS ENTRIES'!B5</f>
        <v>Ruhan van Eck</v>
      </c>
      <c r="D8" s="854" t="s">
        <v>461</v>
      </c>
      <c r="E8" s="258">
        <v>4</v>
      </c>
      <c r="F8" s="250" t="str">
        <f>B9</f>
        <v>Louis van Wyngaard</v>
      </c>
      <c r="G8" s="251"/>
      <c r="H8" s="259"/>
      <c r="I8" s="231"/>
      <c r="J8" s="991" t="s">
        <v>461</v>
      </c>
      <c r="K8" s="258">
        <v>1</v>
      </c>
      <c r="L8" s="253" t="str">
        <f>+B6</f>
        <v>Iwan van Eeden</v>
      </c>
      <c r="M8" s="251"/>
      <c r="N8" s="259"/>
      <c r="O8" s="231"/>
      <c r="P8" s="991" t="s">
        <v>461</v>
      </c>
      <c r="Q8" s="260">
        <v>1</v>
      </c>
      <c r="R8" s="261" t="str">
        <f>IF(N11=3,L11,L8)</f>
        <v>Iwan van Eeden</v>
      </c>
      <c r="S8" s="262"/>
      <c r="T8" s="263"/>
      <c r="U8" s="236"/>
      <c r="V8" s="883" t="s">
        <v>461</v>
      </c>
      <c r="W8" s="260">
        <v>1</v>
      </c>
      <c r="X8" s="261" t="str">
        <f>+R8</f>
        <v>Iwan van Eeden</v>
      </c>
      <c r="Y8" s="256"/>
      <c r="Z8" s="263"/>
      <c r="AA8" s="236"/>
      <c r="AB8" s="883" t="s">
        <v>461</v>
      </c>
      <c r="AC8" s="260">
        <v>1</v>
      </c>
      <c r="AD8" s="261" t="str">
        <f>+R8</f>
        <v>Iwan van Eeden</v>
      </c>
      <c r="AE8" s="256"/>
      <c r="AF8" s="263"/>
      <c r="AG8" s="231"/>
      <c r="AH8" s="264">
        <v>1</v>
      </c>
      <c r="AI8" s="265"/>
    </row>
    <row r="9" spans="1:49" s="230" customFormat="1" ht="30" customHeight="1" x14ac:dyDescent="0.4">
      <c r="A9" s="486">
        <v>4</v>
      </c>
      <c r="B9" s="489" t="str">
        <f>'BOYS ENTRIES'!C6&amp;" "&amp;'BOYS ENTRIES'!B6</f>
        <v>Louis van Wyngaard</v>
      </c>
      <c r="D9" s="853">
        <v>6</v>
      </c>
      <c r="E9" s="258"/>
      <c r="F9" s="250"/>
      <c r="G9" s="251"/>
      <c r="H9" s="252"/>
      <c r="I9" s="231"/>
      <c r="J9" s="990">
        <v>6</v>
      </c>
      <c r="K9" s="258"/>
      <c r="L9" s="253"/>
      <c r="M9" s="251"/>
      <c r="N9" s="252"/>
      <c r="O9" s="231"/>
      <c r="P9" s="990">
        <v>5</v>
      </c>
      <c r="Q9" s="260"/>
      <c r="R9" s="261"/>
      <c r="S9" s="262"/>
      <c r="T9" s="257"/>
      <c r="U9" s="236"/>
      <c r="V9" s="882">
        <v>5</v>
      </c>
      <c r="W9" s="260"/>
      <c r="X9" s="261"/>
      <c r="Y9" s="256"/>
      <c r="Z9" s="257"/>
      <c r="AA9" s="236"/>
      <c r="AB9" s="882">
        <v>5</v>
      </c>
      <c r="AC9" s="260"/>
      <c r="AD9" s="261"/>
      <c r="AE9" s="256"/>
      <c r="AF9" s="257"/>
      <c r="AG9" s="231"/>
      <c r="AH9" s="230" t="s">
        <v>7</v>
      </c>
      <c r="AI9" s="248"/>
    </row>
    <row r="10" spans="1:49" s="230" customFormat="1" ht="30" customHeight="1" x14ac:dyDescent="0.4">
      <c r="A10" s="486">
        <v>5</v>
      </c>
      <c r="B10" s="489" t="str">
        <f>'BOYS ENTRIES'!C7&amp;" "&amp;'BOYS ENTRIES'!B7</f>
        <v>HJ Coetzer</v>
      </c>
      <c r="D10" s="854" t="s">
        <v>463</v>
      </c>
      <c r="E10" s="258"/>
      <c r="F10" s="250"/>
      <c r="G10" s="251"/>
      <c r="H10" s="252"/>
      <c r="I10" s="231"/>
      <c r="J10" s="991" t="s">
        <v>462</v>
      </c>
      <c r="K10" s="258"/>
      <c r="L10" s="253"/>
      <c r="M10" s="251"/>
      <c r="N10" s="252"/>
      <c r="O10" s="231"/>
      <c r="P10" s="991" t="s">
        <v>462</v>
      </c>
      <c r="Q10" s="260"/>
      <c r="R10" s="261"/>
      <c r="S10" s="262"/>
      <c r="T10" s="257"/>
      <c r="U10" s="236"/>
      <c r="V10" s="883" t="s">
        <v>464</v>
      </c>
      <c r="W10" s="260"/>
      <c r="X10" s="261"/>
      <c r="Y10" s="256"/>
      <c r="Z10" s="257"/>
      <c r="AA10" s="236"/>
      <c r="AB10" s="883" t="s">
        <v>464</v>
      </c>
      <c r="AC10" s="260"/>
      <c r="AD10" s="261"/>
      <c r="AE10" s="256"/>
      <c r="AF10" s="257"/>
      <c r="AG10" s="231"/>
      <c r="AH10" s="266"/>
      <c r="AI10" s="248"/>
    </row>
    <row r="11" spans="1:49" s="230" customFormat="1" ht="30" customHeight="1" thickBot="1" x14ac:dyDescent="0.45">
      <c r="A11" s="486">
        <v>6</v>
      </c>
      <c r="B11" s="489" t="str">
        <f>'BOYS ENTRIES'!C8&amp;" "&amp;'BOYS ENTRIES'!B8</f>
        <v>Kobus vd Merwe</v>
      </c>
      <c r="D11" s="855" t="s">
        <v>84</v>
      </c>
      <c r="E11" s="267">
        <v>13</v>
      </c>
      <c r="F11" s="268" t="str">
        <f>B18</f>
        <v>Grant vd Walt</v>
      </c>
      <c r="G11" s="269"/>
      <c r="H11" s="270"/>
      <c r="I11" s="252"/>
      <c r="J11" s="992" t="s">
        <v>467</v>
      </c>
      <c r="K11" s="267">
        <v>8</v>
      </c>
      <c r="L11" s="271" t="e">
        <f>IF(#REF!=3,#REF!,#REF!)</f>
        <v>#REF!</v>
      </c>
      <c r="M11" s="269"/>
      <c r="N11" s="270"/>
      <c r="O11" s="272"/>
      <c r="P11" s="992" t="s">
        <v>69</v>
      </c>
      <c r="Q11" s="273">
        <v>4</v>
      </c>
      <c r="R11" s="274" t="str">
        <f>IF(N29=3,L29,L26)</f>
        <v>Louis van Wyngaard</v>
      </c>
      <c r="S11" s="275"/>
      <c r="T11" s="276"/>
      <c r="U11" s="277"/>
      <c r="V11" s="884" t="s">
        <v>469</v>
      </c>
      <c r="W11" s="273">
        <v>3</v>
      </c>
      <c r="X11" s="274" t="str">
        <f>+R17</f>
        <v>Ruhan van Eck</v>
      </c>
      <c r="Y11" s="278"/>
      <c r="Z11" s="276"/>
      <c r="AA11" s="279"/>
      <c r="AB11" s="884" t="s">
        <v>473</v>
      </c>
      <c r="AC11" s="273">
        <v>2</v>
      </c>
      <c r="AD11" s="274" t="str">
        <f>+R14</f>
        <v>Patrick Weir</v>
      </c>
      <c r="AE11" s="278"/>
      <c r="AF11" s="276"/>
      <c r="AG11" s="252"/>
      <c r="AH11" s="264">
        <v>2</v>
      </c>
      <c r="AI11" s="265"/>
    </row>
    <row r="12" spans="1:49" s="230" customFormat="1" ht="30" customHeight="1" x14ac:dyDescent="0.4">
      <c r="A12" s="486">
        <v>7</v>
      </c>
      <c r="B12" s="489" t="str">
        <f>'BOYS ENTRIES'!C9&amp;" "&amp;'BOYS ENTRIES'!B9</f>
        <v>John Anderson</v>
      </c>
      <c r="D12" s="852" t="s">
        <v>460</v>
      </c>
      <c r="E12" s="238"/>
      <c r="F12" s="239"/>
      <c r="G12" s="240"/>
      <c r="H12" s="241"/>
      <c r="I12" s="231"/>
      <c r="J12" s="852" t="s">
        <v>460</v>
      </c>
      <c r="K12" s="238"/>
      <c r="L12" s="242"/>
      <c r="M12" s="240"/>
      <c r="N12" s="241"/>
      <c r="O12" s="231"/>
      <c r="P12" s="989" t="s">
        <v>460</v>
      </c>
      <c r="Q12" s="243"/>
      <c r="R12" s="280"/>
      <c r="S12" s="281"/>
      <c r="T12" s="246"/>
      <c r="U12" s="236"/>
      <c r="V12" s="881" t="s">
        <v>460</v>
      </c>
      <c r="W12" s="243"/>
      <c r="X12" s="280"/>
      <c r="Y12" s="245"/>
      <c r="Z12" s="246"/>
      <c r="AA12" s="236"/>
      <c r="AB12" s="881" t="s">
        <v>460</v>
      </c>
      <c r="AC12" s="243"/>
      <c r="AD12" s="280"/>
      <c r="AE12" s="245"/>
      <c r="AF12" s="246"/>
      <c r="AG12" s="231"/>
      <c r="AH12" s="230" t="s">
        <v>7</v>
      </c>
      <c r="AI12" s="248"/>
    </row>
    <row r="13" spans="1:49" s="230" customFormat="1" ht="30" customHeight="1" x14ac:dyDescent="0.4">
      <c r="A13" s="486">
        <v>8</v>
      </c>
      <c r="B13" s="489" t="str">
        <f>'BOYS ENTRIES'!C10&amp;" "&amp;'BOYS ENTRIES'!B10</f>
        <v>Daniel van Wyk</v>
      </c>
      <c r="D13" s="853">
        <f>D7+1</f>
        <v>88</v>
      </c>
      <c r="E13" s="249"/>
      <c r="F13" s="250"/>
      <c r="G13" s="251"/>
      <c r="H13" s="252"/>
      <c r="I13" s="231"/>
      <c r="J13" s="853">
        <f>J7+1</f>
        <v>93</v>
      </c>
      <c r="K13" s="249"/>
      <c r="L13" s="253"/>
      <c r="M13" s="251"/>
      <c r="N13" s="252"/>
      <c r="O13" s="231"/>
      <c r="P13" s="990">
        <f>P7+1</f>
        <v>97</v>
      </c>
      <c r="Q13" s="254"/>
      <c r="R13" s="261"/>
      <c r="S13" s="262"/>
      <c r="T13" s="257"/>
      <c r="U13" s="236"/>
      <c r="V13" s="882">
        <f>V7+1</f>
        <v>101</v>
      </c>
      <c r="W13" s="254"/>
      <c r="X13" s="261"/>
      <c r="Y13" s="256"/>
      <c r="Z13" s="257"/>
      <c r="AA13" s="236"/>
      <c r="AB13" s="882">
        <f>AB7+1</f>
        <v>105</v>
      </c>
      <c r="AC13" s="254"/>
      <c r="AD13" s="261"/>
      <c r="AE13" s="256"/>
      <c r="AF13" s="257"/>
      <c r="AG13" s="231"/>
      <c r="AH13" s="247"/>
      <c r="AI13" s="248"/>
    </row>
    <row r="14" spans="1:49" s="230" customFormat="1" ht="30" customHeight="1" thickBot="1" x14ac:dyDescent="0.45">
      <c r="A14" s="486">
        <v>9</v>
      </c>
      <c r="B14" s="489" t="str">
        <f>'BOYS ENTRIES'!C11&amp;" "&amp;'BOYS ENTRIES'!B11</f>
        <v>Reuben Arnoldi</v>
      </c>
      <c r="D14" s="854" t="s">
        <v>461</v>
      </c>
      <c r="E14" s="258">
        <v>5</v>
      </c>
      <c r="F14" s="250" t="str">
        <f>B10</f>
        <v>HJ Coetzer</v>
      </c>
      <c r="G14" s="251"/>
      <c r="H14" s="259"/>
      <c r="I14" s="231"/>
      <c r="J14" s="854" t="s">
        <v>461</v>
      </c>
      <c r="K14" s="258">
        <v>2</v>
      </c>
      <c r="L14" s="253" t="str">
        <f>+B7</f>
        <v>Patrick Weir</v>
      </c>
      <c r="M14" s="251"/>
      <c r="N14" s="259"/>
      <c r="O14" s="231"/>
      <c r="P14" s="991" t="s">
        <v>461</v>
      </c>
      <c r="Q14" s="260">
        <v>2</v>
      </c>
      <c r="R14" s="261" t="str">
        <f>IF(N17=3,L17,L14)</f>
        <v>Patrick Weir</v>
      </c>
      <c r="S14" s="262"/>
      <c r="T14" s="263"/>
      <c r="U14" s="236"/>
      <c r="V14" s="883" t="s">
        <v>461</v>
      </c>
      <c r="W14" s="260">
        <v>2</v>
      </c>
      <c r="X14" s="261" t="str">
        <f>+R14</f>
        <v>Patrick Weir</v>
      </c>
      <c r="Y14" s="256"/>
      <c r="Z14" s="263"/>
      <c r="AA14" s="236"/>
      <c r="AB14" s="883" t="s">
        <v>461</v>
      </c>
      <c r="AC14" s="260">
        <v>3</v>
      </c>
      <c r="AD14" s="261" t="str">
        <f>+R17</f>
        <v>Ruhan van Eck</v>
      </c>
      <c r="AE14" s="256"/>
      <c r="AF14" s="263"/>
      <c r="AG14" s="231"/>
      <c r="AH14" s="264">
        <v>3</v>
      </c>
      <c r="AI14" s="265"/>
    </row>
    <row r="15" spans="1:49" s="230" customFormat="1" ht="30" customHeight="1" x14ac:dyDescent="0.4">
      <c r="A15" s="486">
        <v>10</v>
      </c>
      <c r="B15" s="489" t="str">
        <f>'BOYS ENTRIES'!C12&amp;" "&amp;'BOYS ENTRIES'!B12</f>
        <v>CA Froneman</v>
      </c>
      <c r="D15" s="853">
        <v>7</v>
      </c>
      <c r="E15" s="258"/>
      <c r="F15" s="250"/>
      <c r="G15" s="251"/>
      <c r="H15" s="252"/>
      <c r="I15" s="231"/>
      <c r="J15" s="853">
        <v>7</v>
      </c>
      <c r="K15" s="258"/>
      <c r="L15" s="253"/>
      <c r="M15" s="251"/>
      <c r="N15" s="252"/>
      <c r="O15" s="231"/>
      <c r="P15" s="990">
        <v>5</v>
      </c>
      <c r="Q15" s="260"/>
      <c r="R15" s="261"/>
      <c r="S15" s="262"/>
      <c r="T15" s="257"/>
      <c r="U15" s="236"/>
      <c r="V15" s="882">
        <v>6</v>
      </c>
      <c r="W15" s="260"/>
      <c r="X15" s="261"/>
      <c r="Y15" s="256"/>
      <c r="Z15" s="257"/>
      <c r="AA15" s="236"/>
      <c r="AB15" s="882">
        <v>6</v>
      </c>
      <c r="AC15" s="260"/>
      <c r="AD15" s="261"/>
      <c r="AE15" s="256"/>
      <c r="AF15" s="257"/>
      <c r="AG15" s="231"/>
      <c r="AH15" s="266"/>
      <c r="AI15" s="248"/>
    </row>
    <row r="16" spans="1:49" s="230" customFormat="1" ht="30" customHeight="1" x14ac:dyDescent="0.4">
      <c r="A16" s="486">
        <v>11</v>
      </c>
      <c r="B16" s="489" t="str">
        <f>'BOYS ENTRIES'!C13&amp;" "&amp;'BOYS ENTRIES'!B13</f>
        <v>Juan-Corne Brand</v>
      </c>
      <c r="D16" s="854" t="s">
        <v>463</v>
      </c>
      <c r="E16" s="258"/>
      <c r="F16" s="250"/>
      <c r="G16" s="251"/>
      <c r="H16" s="252"/>
      <c r="I16" s="231"/>
      <c r="J16" s="854" t="s">
        <v>463</v>
      </c>
      <c r="K16" s="258"/>
      <c r="L16" s="253"/>
      <c r="M16" s="251"/>
      <c r="N16" s="252"/>
      <c r="O16" s="231"/>
      <c r="P16" s="991" t="s">
        <v>462</v>
      </c>
      <c r="Q16" s="260"/>
      <c r="R16" s="261"/>
      <c r="S16" s="262"/>
      <c r="T16" s="257"/>
      <c r="U16" s="236"/>
      <c r="V16" s="883" t="s">
        <v>464</v>
      </c>
      <c r="W16" s="260"/>
      <c r="X16" s="261"/>
      <c r="Y16" s="256"/>
      <c r="Z16" s="257"/>
      <c r="AA16" s="236"/>
      <c r="AB16" s="883" t="s">
        <v>464</v>
      </c>
      <c r="AC16" s="260"/>
      <c r="AD16" s="261"/>
      <c r="AE16" s="256"/>
      <c r="AF16" s="257"/>
      <c r="AG16" s="231"/>
      <c r="AH16" s="266"/>
      <c r="AI16" s="248"/>
    </row>
    <row r="17" spans="1:36" s="230" customFormat="1" ht="30" customHeight="1" thickBot="1" x14ac:dyDescent="0.45">
      <c r="A17" s="486">
        <v>12</v>
      </c>
      <c r="B17" s="489" t="str">
        <f>'BOYS ENTRIES'!C14&amp;" "&amp;'BOYS ENTRIES'!B14</f>
        <v>Jadon Mc Donald</v>
      </c>
      <c r="D17" s="855" t="s">
        <v>83</v>
      </c>
      <c r="E17" s="267">
        <v>12</v>
      </c>
      <c r="F17" s="268" t="str">
        <f>B17</f>
        <v>Jadon Mc Donald</v>
      </c>
      <c r="G17" s="269"/>
      <c r="H17" s="270"/>
      <c r="I17" s="252"/>
      <c r="J17" s="855" t="s">
        <v>68</v>
      </c>
      <c r="K17" s="267">
        <v>7</v>
      </c>
      <c r="L17" s="271" t="str">
        <f>IF(H29=3,F29,F26)</f>
        <v>John Anderson</v>
      </c>
      <c r="M17" s="269"/>
      <c r="N17" s="270"/>
      <c r="O17" s="231"/>
      <c r="P17" s="992" t="s">
        <v>474</v>
      </c>
      <c r="Q17" s="273">
        <v>3</v>
      </c>
      <c r="R17" s="274" t="str">
        <f>IF(N23=3,L23,L20)</f>
        <v>Ruhan van Eck</v>
      </c>
      <c r="S17" s="275"/>
      <c r="T17" s="276"/>
      <c r="U17" s="236"/>
      <c r="V17" s="884" t="s">
        <v>469</v>
      </c>
      <c r="W17" s="273">
        <v>4</v>
      </c>
      <c r="X17" s="274" t="str">
        <f>+R11</f>
        <v>Louis van Wyngaard</v>
      </c>
      <c r="Y17" s="278"/>
      <c r="Z17" s="276"/>
      <c r="AA17" s="279"/>
      <c r="AB17" s="884" t="s">
        <v>473</v>
      </c>
      <c r="AC17" s="273">
        <v>4</v>
      </c>
      <c r="AD17" s="274" t="str">
        <f>+R11</f>
        <v>Louis van Wyngaard</v>
      </c>
      <c r="AE17" s="278"/>
      <c r="AF17" s="276"/>
      <c r="AG17" s="252"/>
      <c r="AH17" s="264">
        <v>4</v>
      </c>
      <c r="AI17" s="265"/>
    </row>
    <row r="18" spans="1:36" s="230" customFormat="1" ht="30" customHeight="1" thickBot="1" x14ac:dyDescent="0.45">
      <c r="A18" s="487">
        <v>13</v>
      </c>
      <c r="B18" s="490" t="str">
        <f>'BOYS ENTRIES'!C15&amp;" "&amp;'BOYS ENTRIES'!B15</f>
        <v>Grant vd Walt</v>
      </c>
      <c r="D18" s="989" t="s">
        <v>460</v>
      </c>
      <c r="E18" s="238"/>
      <c r="F18" s="239"/>
      <c r="G18" s="240"/>
      <c r="H18" s="241"/>
      <c r="I18" s="231"/>
      <c r="J18" s="989" t="s">
        <v>460</v>
      </c>
      <c r="K18" s="238"/>
      <c r="L18" s="242"/>
      <c r="M18" s="240"/>
      <c r="N18" s="241"/>
      <c r="O18" s="231"/>
      <c r="P18" s="989" t="s">
        <v>460</v>
      </c>
      <c r="Q18" s="282"/>
      <c r="R18" s="283"/>
      <c r="S18" s="284"/>
      <c r="T18" s="285"/>
      <c r="U18" s="236"/>
      <c r="V18" s="881" t="s">
        <v>460</v>
      </c>
      <c r="W18" s="282"/>
      <c r="X18" s="283"/>
      <c r="Y18" s="284"/>
      <c r="Z18" s="285"/>
      <c r="AA18" s="236"/>
      <c r="AB18" s="881" t="s">
        <v>460</v>
      </c>
      <c r="AC18" s="282"/>
      <c r="AD18" s="283"/>
      <c r="AE18" s="284"/>
      <c r="AF18" s="285"/>
      <c r="AG18" s="231"/>
      <c r="AH18" s="247"/>
      <c r="AI18" s="248"/>
    </row>
    <row r="19" spans="1:36" s="230" customFormat="1" ht="30" customHeight="1" x14ac:dyDescent="0.4">
      <c r="A19" s="229"/>
      <c r="B19" s="106"/>
      <c r="D19" s="990">
        <f>D13+1</f>
        <v>89</v>
      </c>
      <c r="E19" s="249"/>
      <c r="F19" s="250"/>
      <c r="G19" s="251"/>
      <c r="H19" s="252"/>
      <c r="I19" s="231"/>
      <c r="J19" s="990">
        <f>J13+1</f>
        <v>94</v>
      </c>
      <c r="K19" s="249"/>
      <c r="L19" s="253"/>
      <c r="M19" s="251"/>
      <c r="N19" s="252"/>
      <c r="O19" s="231"/>
      <c r="P19" s="990">
        <f>P13+1</f>
        <v>98</v>
      </c>
      <c r="Q19" s="286"/>
      <c r="R19" s="287"/>
      <c r="S19" s="288"/>
      <c r="T19" s="289"/>
      <c r="U19" s="236"/>
      <c r="V19" s="882">
        <f>V13+1</f>
        <v>102</v>
      </c>
      <c r="W19" s="286"/>
      <c r="X19" s="287"/>
      <c r="Y19" s="288"/>
      <c r="Z19" s="289"/>
      <c r="AA19" s="236"/>
      <c r="AB19" s="882">
        <f>AB13+1</f>
        <v>106</v>
      </c>
      <c r="AC19" s="286"/>
      <c r="AD19" s="287"/>
      <c r="AE19" s="288"/>
      <c r="AF19" s="289"/>
      <c r="AG19" s="231"/>
      <c r="AH19" s="247"/>
      <c r="AI19" s="248"/>
    </row>
    <row r="20" spans="1:36" s="230" customFormat="1" ht="30" customHeight="1" thickBot="1" x14ac:dyDescent="0.45">
      <c r="A20" s="229"/>
      <c r="B20" s="106"/>
      <c r="D20" s="991" t="s">
        <v>461</v>
      </c>
      <c r="E20" s="258">
        <v>6</v>
      </c>
      <c r="F20" s="250" t="str">
        <f>B11</f>
        <v>Kobus vd Merwe</v>
      </c>
      <c r="G20" s="251"/>
      <c r="H20" s="259"/>
      <c r="I20" s="231"/>
      <c r="J20" s="991" t="s">
        <v>461</v>
      </c>
      <c r="K20" s="258">
        <v>3</v>
      </c>
      <c r="L20" s="253" t="str">
        <f>+B8</f>
        <v>Ruhan van Eck</v>
      </c>
      <c r="M20" s="251"/>
      <c r="N20" s="259"/>
      <c r="O20" s="231"/>
      <c r="P20" s="991" t="s">
        <v>461</v>
      </c>
      <c r="Q20" s="290">
        <v>5</v>
      </c>
      <c r="R20" s="291" t="str">
        <f>IF(N29=3,L26,L29)</f>
        <v>HJ Coetzer</v>
      </c>
      <c r="S20" s="288"/>
      <c r="T20" s="263"/>
      <c r="U20" s="236"/>
      <c r="V20" s="883" t="s">
        <v>461</v>
      </c>
      <c r="W20" s="290">
        <v>5</v>
      </c>
      <c r="X20" s="291" t="str">
        <f>+R20</f>
        <v>HJ Coetzer</v>
      </c>
      <c r="Y20" s="288"/>
      <c r="Z20" s="263"/>
      <c r="AA20" s="236"/>
      <c r="AB20" s="883" t="s">
        <v>461</v>
      </c>
      <c r="AC20" s="290">
        <v>5</v>
      </c>
      <c r="AD20" s="291" t="str">
        <f>+X20</f>
        <v>HJ Coetzer</v>
      </c>
      <c r="AE20" s="288"/>
      <c r="AF20" s="263"/>
      <c r="AG20" s="231"/>
      <c r="AH20" s="264">
        <v>5</v>
      </c>
      <c r="AI20" s="265"/>
    </row>
    <row r="21" spans="1:36" s="230" customFormat="1" ht="30" customHeight="1" x14ac:dyDescent="0.4">
      <c r="A21" s="229"/>
      <c r="B21" s="106"/>
      <c r="D21" s="990">
        <v>6</v>
      </c>
      <c r="E21" s="258"/>
      <c r="F21" s="250"/>
      <c r="G21" s="251"/>
      <c r="H21" s="252"/>
      <c r="I21" s="231"/>
      <c r="J21" s="990">
        <v>6</v>
      </c>
      <c r="K21" s="258"/>
      <c r="L21" s="253"/>
      <c r="M21" s="251"/>
      <c r="N21" s="252"/>
      <c r="O21" s="231"/>
      <c r="P21" s="990">
        <v>6</v>
      </c>
      <c r="Q21" s="290"/>
      <c r="R21" s="291"/>
      <c r="S21" s="288"/>
      <c r="T21" s="289"/>
      <c r="U21" s="236"/>
      <c r="V21" s="882">
        <v>7</v>
      </c>
      <c r="W21" s="290"/>
      <c r="X21" s="291"/>
      <c r="Y21" s="288"/>
      <c r="Z21" s="289"/>
      <c r="AA21" s="236"/>
      <c r="AB21" s="882">
        <v>7</v>
      </c>
      <c r="AC21" s="290"/>
      <c r="AD21" s="291"/>
      <c r="AE21" s="288"/>
      <c r="AF21" s="289"/>
      <c r="AG21" s="231"/>
      <c r="AH21" s="266"/>
      <c r="AI21" s="248"/>
    </row>
    <row r="22" spans="1:36" s="230" customFormat="1" ht="30" customHeight="1" x14ac:dyDescent="0.4">
      <c r="A22" s="229"/>
      <c r="B22" s="106"/>
      <c r="D22" s="991" t="s">
        <v>462</v>
      </c>
      <c r="E22" s="258"/>
      <c r="F22" s="250"/>
      <c r="G22" s="251"/>
      <c r="H22" s="252"/>
      <c r="I22" s="231"/>
      <c r="J22" s="991" t="s">
        <v>465</v>
      </c>
      <c r="K22" s="258"/>
      <c r="L22" s="253"/>
      <c r="M22" s="251"/>
      <c r="N22" s="252"/>
      <c r="O22" s="231"/>
      <c r="P22" s="991" t="s">
        <v>462</v>
      </c>
      <c r="Q22" s="290"/>
      <c r="R22" s="291"/>
      <c r="S22" s="288"/>
      <c r="T22" s="289"/>
      <c r="U22" s="236"/>
      <c r="V22" s="883" t="s">
        <v>464</v>
      </c>
      <c r="W22" s="290"/>
      <c r="X22" s="291"/>
      <c r="Y22" s="288"/>
      <c r="Z22" s="289"/>
      <c r="AA22" s="236"/>
      <c r="AB22" s="883" t="s">
        <v>464</v>
      </c>
      <c r="AC22" s="290"/>
      <c r="AD22" s="291"/>
      <c r="AE22" s="288"/>
      <c r="AF22" s="289"/>
      <c r="AG22" s="231"/>
      <c r="AH22" s="266"/>
      <c r="AI22" s="248"/>
    </row>
    <row r="23" spans="1:36" s="230" customFormat="1" ht="30" customHeight="1" thickBot="1" x14ac:dyDescent="0.45">
      <c r="A23" s="229"/>
      <c r="B23" s="106"/>
      <c r="D23" s="992" t="s">
        <v>467</v>
      </c>
      <c r="E23" s="267">
        <v>11</v>
      </c>
      <c r="F23" s="268" t="str">
        <f>B16</f>
        <v>Juan-Corne Brand</v>
      </c>
      <c r="G23" s="269"/>
      <c r="H23" s="270"/>
      <c r="I23" s="252"/>
      <c r="J23" s="992" t="s">
        <v>69</v>
      </c>
      <c r="K23" s="267">
        <v>6</v>
      </c>
      <c r="L23" s="271" t="str">
        <f>IF(H23=3,F23,F20)</f>
        <v>Kobus vd Merwe</v>
      </c>
      <c r="M23" s="269"/>
      <c r="N23" s="270"/>
      <c r="O23" s="231"/>
      <c r="P23" s="992" t="s">
        <v>474</v>
      </c>
      <c r="Q23" s="292">
        <v>8</v>
      </c>
      <c r="R23" s="293" t="e">
        <f>IF(N11=3,L8,L11)</f>
        <v>#REF!</v>
      </c>
      <c r="S23" s="294"/>
      <c r="T23" s="276"/>
      <c r="U23" s="236"/>
      <c r="V23" s="884" t="s">
        <v>469</v>
      </c>
      <c r="W23" s="292">
        <v>7</v>
      </c>
      <c r="X23" s="293" t="str">
        <f>+R29</f>
        <v>John Anderson</v>
      </c>
      <c r="Y23" s="294"/>
      <c r="Z23" s="276"/>
      <c r="AA23" s="279"/>
      <c r="AB23" s="884" t="s">
        <v>471</v>
      </c>
      <c r="AC23" s="292">
        <v>6</v>
      </c>
      <c r="AD23" s="293" t="str">
        <f>+R26</f>
        <v>Kobus vd Merwe</v>
      </c>
      <c r="AE23" s="294"/>
      <c r="AF23" s="276"/>
      <c r="AG23" s="252"/>
      <c r="AH23" s="264">
        <v>6</v>
      </c>
      <c r="AI23" s="265"/>
    </row>
    <row r="24" spans="1:36" s="230" customFormat="1" ht="30" customHeight="1" x14ac:dyDescent="0.4">
      <c r="A24" s="229"/>
      <c r="B24" s="106"/>
      <c r="D24" s="852" t="s">
        <v>460</v>
      </c>
      <c r="E24" s="238"/>
      <c r="F24" s="239"/>
      <c r="G24" s="240"/>
      <c r="H24" s="241"/>
      <c r="I24" s="231"/>
      <c r="J24" s="852" t="s">
        <v>460</v>
      </c>
      <c r="K24" s="238"/>
      <c r="L24" s="242"/>
      <c r="M24" s="240"/>
      <c r="N24" s="241"/>
      <c r="O24" s="231"/>
      <c r="P24" s="989" t="s">
        <v>460</v>
      </c>
      <c r="Q24" s="282"/>
      <c r="R24" s="295"/>
      <c r="S24" s="284"/>
      <c r="T24" s="285"/>
      <c r="U24" s="236"/>
      <c r="V24" s="881" t="s">
        <v>460</v>
      </c>
      <c r="W24" s="282"/>
      <c r="X24" s="295"/>
      <c r="Y24" s="284"/>
      <c r="Z24" s="285"/>
      <c r="AA24" s="236"/>
      <c r="AB24" s="881" t="s">
        <v>460</v>
      </c>
      <c r="AC24" s="282"/>
      <c r="AD24" s="295"/>
      <c r="AE24" s="284"/>
      <c r="AF24" s="285"/>
      <c r="AG24" s="231"/>
      <c r="AH24" s="247"/>
      <c r="AI24" s="248"/>
    </row>
    <row r="25" spans="1:36" s="230" customFormat="1" ht="30" customHeight="1" x14ac:dyDescent="0.4">
      <c r="A25" s="229"/>
      <c r="B25" s="106"/>
      <c r="D25" s="853">
        <f>D19+1</f>
        <v>90</v>
      </c>
      <c r="E25" s="249"/>
      <c r="F25" s="250"/>
      <c r="G25" s="251"/>
      <c r="H25" s="252"/>
      <c r="I25" s="231"/>
      <c r="J25" s="853">
        <f>J19+1</f>
        <v>95</v>
      </c>
      <c r="K25" s="249"/>
      <c r="L25" s="253"/>
      <c r="M25" s="251"/>
      <c r="N25" s="252"/>
      <c r="O25" s="231"/>
      <c r="P25" s="990">
        <f>P19+1</f>
        <v>99</v>
      </c>
      <c r="Q25" s="286"/>
      <c r="R25" s="291"/>
      <c r="S25" s="288"/>
      <c r="T25" s="289"/>
      <c r="U25" s="236"/>
      <c r="V25" s="882">
        <f>V19+1</f>
        <v>103</v>
      </c>
      <c r="W25" s="286"/>
      <c r="X25" s="291"/>
      <c r="Y25" s="288"/>
      <c r="Z25" s="289"/>
      <c r="AA25" s="236"/>
      <c r="AB25" s="882">
        <f>AB19+1</f>
        <v>107</v>
      </c>
      <c r="AC25" s="286"/>
      <c r="AD25" s="291"/>
      <c r="AE25" s="288"/>
      <c r="AF25" s="289"/>
      <c r="AG25" s="231"/>
      <c r="AH25" s="247"/>
      <c r="AI25" s="248"/>
    </row>
    <row r="26" spans="1:36" s="230" customFormat="1" ht="30" customHeight="1" thickBot="1" x14ac:dyDescent="0.45">
      <c r="A26" s="229"/>
      <c r="B26" s="106"/>
      <c r="D26" s="854" t="s">
        <v>461</v>
      </c>
      <c r="E26" s="258">
        <v>7</v>
      </c>
      <c r="F26" s="250" t="str">
        <f>B12</f>
        <v>John Anderson</v>
      </c>
      <c r="G26" s="251"/>
      <c r="H26" s="259"/>
      <c r="I26" s="231"/>
      <c r="J26" s="854" t="s">
        <v>461</v>
      </c>
      <c r="K26" s="258">
        <v>4</v>
      </c>
      <c r="L26" s="296" t="str">
        <f>IF(H11=3,F11,F8)</f>
        <v>Louis van Wyngaard</v>
      </c>
      <c r="M26" s="251"/>
      <c r="N26" s="259"/>
      <c r="O26" s="231"/>
      <c r="P26" s="991" t="s">
        <v>461</v>
      </c>
      <c r="Q26" s="290">
        <v>6</v>
      </c>
      <c r="R26" s="291" t="str">
        <f>IF(N23=3,L20,L23)</f>
        <v>Kobus vd Merwe</v>
      </c>
      <c r="S26" s="288"/>
      <c r="T26" s="263"/>
      <c r="U26" s="236"/>
      <c r="V26" s="883" t="s">
        <v>461</v>
      </c>
      <c r="W26" s="290">
        <v>6</v>
      </c>
      <c r="X26" s="291" t="str">
        <f>+R26</f>
        <v>Kobus vd Merwe</v>
      </c>
      <c r="Y26" s="288"/>
      <c r="Z26" s="263"/>
      <c r="AA26" s="236"/>
      <c r="AB26" s="883" t="s">
        <v>461</v>
      </c>
      <c r="AC26" s="290">
        <v>7</v>
      </c>
      <c r="AD26" s="291" t="str">
        <f>+R29</f>
        <v>John Anderson</v>
      </c>
      <c r="AE26" s="288"/>
      <c r="AF26" s="263"/>
      <c r="AG26" s="231"/>
      <c r="AH26" s="264">
        <v>7</v>
      </c>
      <c r="AI26" s="265"/>
    </row>
    <row r="27" spans="1:36" s="230" customFormat="1" ht="30" customHeight="1" x14ac:dyDescent="0.4">
      <c r="A27" s="229"/>
      <c r="B27" s="106"/>
      <c r="D27" s="853">
        <v>7</v>
      </c>
      <c r="E27" s="258"/>
      <c r="F27" s="250"/>
      <c r="G27" s="251"/>
      <c r="H27" s="252"/>
      <c r="I27" s="231"/>
      <c r="J27" s="853">
        <v>7</v>
      </c>
      <c r="K27" s="258"/>
      <c r="L27" s="253"/>
      <c r="M27" s="251"/>
      <c r="N27" s="252"/>
      <c r="O27" s="231"/>
      <c r="P27" s="990">
        <v>7</v>
      </c>
      <c r="Q27" s="290"/>
      <c r="R27" s="291"/>
      <c r="S27" s="288"/>
      <c r="T27" s="289"/>
      <c r="U27" s="236"/>
      <c r="V27" s="882">
        <v>7</v>
      </c>
      <c r="W27" s="290"/>
      <c r="X27" s="291"/>
      <c r="Y27" s="288"/>
      <c r="Z27" s="289"/>
      <c r="AA27" s="236"/>
      <c r="AB27" s="882">
        <v>7</v>
      </c>
      <c r="AC27" s="290"/>
      <c r="AD27" s="291"/>
      <c r="AE27" s="288"/>
      <c r="AF27" s="289"/>
      <c r="AG27" s="231"/>
      <c r="AH27" s="266"/>
      <c r="AI27" s="248"/>
    </row>
    <row r="28" spans="1:36" s="230" customFormat="1" ht="30" customHeight="1" x14ac:dyDescent="0.4">
      <c r="A28" s="229"/>
      <c r="D28" s="854" t="s">
        <v>463</v>
      </c>
      <c r="E28" s="258"/>
      <c r="F28" s="250"/>
      <c r="G28" s="251"/>
      <c r="H28" s="252"/>
      <c r="I28" s="231"/>
      <c r="J28" s="854" t="s">
        <v>463</v>
      </c>
      <c r="K28" s="258"/>
      <c r="L28" s="253"/>
      <c r="M28" s="251"/>
      <c r="N28" s="252"/>
      <c r="O28" s="231"/>
      <c r="P28" s="991" t="s">
        <v>462</v>
      </c>
      <c r="Q28" s="290"/>
      <c r="R28" s="291"/>
      <c r="S28" s="288"/>
      <c r="T28" s="289"/>
      <c r="U28" s="236"/>
      <c r="V28" s="883" t="s">
        <v>464</v>
      </c>
      <c r="W28" s="290"/>
      <c r="X28" s="291"/>
      <c r="Y28" s="288"/>
      <c r="Z28" s="289"/>
      <c r="AA28" s="236"/>
      <c r="AB28" s="883" t="s">
        <v>464</v>
      </c>
      <c r="AC28" s="290"/>
      <c r="AD28" s="291"/>
      <c r="AE28" s="288"/>
      <c r="AF28" s="289"/>
      <c r="AG28" s="231"/>
      <c r="AH28" s="266"/>
      <c r="AI28" s="248"/>
    </row>
    <row r="29" spans="1:36" s="230" customFormat="1" ht="30" customHeight="1" thickBot="1" x14ac:dyDescent="0.45">
      <c r="A29" s="229"/>
      <c r="D29" s="855" t="s">
        <v>10</v>
      </c>
      <c r="E29" s="267">
        <v>10</v>
      </c>
      <c r="F29" s="268" t="str">
        <f>B15</f>
        <v>CA Froneman</v>
      </c>
      <c r="G29" s="269"/>
      <c r="H29" s="270"/>
      <c r="I29" s="252"/>
      <c r="J29" s="855" t="s">
        <v>17</v>
      </c>
      <c r="K29" s="267">
        <v>5</v>
      </c>
      <c r="L29" s="271" t="str">
        <f>IF(H17=3,F17,F14)</f>
        <v>HJ Coetzer</v>
      </c>
      <c r="M29" s="269"/>
      <c r="N29" s="270"/>
      <c r="O29" s="231"/>
      <c r="P29" s="992" t="s">
        <v>474</v>
      </c>
      <c r="Q29" s="292">
        <v>7</v>
      </c>
      <c r="R29" s="293" t="str">
        <f>IF(N17=3,L14,L17)</f>
        <v>John Anderson</v>
      </c>
      <c r="S29" s="294"/>
      <c r="T29" s="276"/>
      <c r="U29" s="236"/>
      <c r="V29" s="884" t="s">
        <v>468</v>
      </c>
      <c r="W29" s="292">
        <v>8</v>
      </c>
      <c r="X29" s="293" t="e">
        <f>+R23</f>
        <v>#REF!</v>
      </c>
      <c r="Y29" s="294"/>
      <c r="Z29" s="276"/>
      <c r="AA29" s="279"/>
      <c r="AB29" s="884" t="s">
        <v>472</v>
      </c>
      <c r="AC29" s="292">
        <v>8</v>
      </c>
      <c r="AD29" s="293" t="e">
        <f>+R23</f>
        <v>#REF!</v>
      </c>
      <c r="AE29" s="294"/>
      <c r="AF29" s="276"/>
      <c r="AG29" s="252"/>
      <c r="AH29" s="264">
        <v>8</v>
      </c>
      <c r="AI29" s="265"/>
    </row>
    <row r="30" spans="1:36" s="230" customFormat="1" ht="30" customHeight="1" x14ac:dyDescent="0.4">
      <c r="A30" s="229"/>
      <c r="D30" s="852" t="s">
        <v>460</v>
      </c>
      <c r="E30" s="238"/>
      <c r="F30" s="239"/>
      <c r="G30" s="240"/>
      <c r="H30" s="241"/>
      <c r="J30" s="551"/>
      <c r="L30" s="233"/>
      <c r="M30" s="229"/>
      <c r="N30" s="232"/>
      <c r="O30" s="232"/>
      <c r="P30" s="552"/>
      <c r="Q30" s="234"/>
      <c r="R30" s="234"/>
      <c r="S30" s="235"/>
      <c r="T30" s="232"/>
      <c r="U30" s="297"/>
      <c r="V30" s="552"/>
      <c r="W30" s="234"/>
      <c r="X30" s="234"/>
      <c r="Y30" s="235"/>
      <c r="Z30" s="232"/>
      <c r="AA30" s="297"/>
      <c r="AB30" s="554"/>
      <c r="AC30" s="234"/>
      <c r="AH30" s="222"/>
      <c r="AI30" s="222"/>
      <c r="AJ30" s="223"/>
    </row>
    <row r="31" spans="1:36" s="230" customFormat="1" ht="30" customHeight="1" x14ac:dyDescent="0.4">
      <c r="A31" s="229"/>
      <c r="D31" s="853">
        <f>D25+1</f>
        <v>91</v>
      </c>
      <c r="E31" s="249"/>
      <c r="F31" s="250"/>
      <c r="G31" s="251"/>
      <c r="H31" s="252"/>
      <c r="J31" s="551"/>
      <c r="L31" s="233"/>
      <c r="M31" s="229"/>
      <c r="N31" s="232"/>
      <c r="O31" s="232"/>
      <c r="P31" s="552"/>
      <c r="Q31" s="234"/>
      <c r="R31" s="234"/>
      <c r="S31" s="235"/>
      <c r="T31" s="232"/>
      <c r="U31" s="297"/>
      <c r="V31" s="552"/>
      <c r="W31" s="234"/>
      <c r="X31" s="234"/>
      <c r="Y31" s="235"/>
      <c r="Z31" s="232"/>
      <c r="AA31" s="297"/>
      <c r="AB31" s="554"/>
      <c r="AC31" s="234"/>
      <c r="AH31" s="222"/>
      <c r="AI31" s="222"/>
      <c r="AJ31" s="223"/>
    </row>
    <row r="32" spans="1:36" s="230" customFormat="1" ht="30" customHeight="1" x14ac:dyDescent="0.4">
      <c r="A32" s="229"/>
      <c r="D32" s="854" t="s">
        <v>461</v>
      </c>
      <c r="E32" s="258">
        <v>8</v>
      </c>
      <c r="F32" s="250" t="str">
        <f>B13</f>
        <v>Daniel van Wyk</v>
      </c>
      <c r="G32" s="251"/>
      <c r="H32" s="259"/>
      <c r="J32" s="551"/>
      <c r="L32" s="233"/>
      <c r="M32" s="229"/>
      <c r="N32" s="232"/>
      <c r="O32" s="232"/>
      <c r="P32" s="552"/>
      <c r="Q32" s="234"/>
      <c r="R32" s="234"/>
      <c r="S32" s="235"/>
      <c r="T32" s="232"/>
      <c r="U32" s="297"/>
      <c r="V32" s="552"/>
      <c r="W32" s="234"/>
      <c r="X32" s="234"/>
      <c r="Y32" s="235"/>
      <c r="Z32" s="232"/>
      <c r="AA32" s="297"/>
      <c r="AB32" s="554"/>
      <c r="AC32" s="234"/>
      <c r="AH32" s="222"/>
      <c r="AI32" s="222"/>
      <c r="AJ32" s="223"/>
    </row>
    <row r="33" spans="1:37" s="230" customFormat="1" ht="30" customHeight="1" x14ac:dyDescent="0.4">
      <c r="A33" s="229"/>
      <c r="D33" s="853">
        <v>7</v>
      </c>
      <c r="E33" s="258"/>
      <c r="F33" s="250"/>
      <c r="G33" s="251"/>
      <c r="H33" s="252"/>
      <c r="J33" s="551"/>
      <c r="L33" s="233"/>
      <c r="M33" s="229"/>
      <c r="N33" s="232"/>
      <c r="O33" s="232"/>
      <c r="P33" s="552"/>
      <c r="Q33" s="234"/>
      <c r="R33" s="234"/>
      <c r="S33" s="235"/>
      <c r="T33" s="232"/>
      <c r="U33" s="297"/>
      <c r="V33" s="552"/>
      <c r="W33" s="234"/>
      <c r="X33" s="234"/>
      <c r="Y33" s="235"/>
      <c r="Z33" s="232"/>
      <c r="AA33" s="297"/>
      <c r="AB33" s="554"/>
      <c r="AC33" s="234"/>
      <c r="AG33" s="223"/>
      <c r="AH33" s="222"/>
      <c r="AI33" s="222"/>
      <c r="AJ33" s="223"/>
    </row>
    <row r="34" spans="1:37" s="230" customFormat="1" ht="30" customHeight="1" x14ac:dyDescent="0.4">
      <c r="A34" s="229"/>
      <c r="D34" s="854" t="s">
        <v>463</v>
      </c>
      <c r="E34" s="258"/>
      <c r="F34" s="250"/>
      <c r="G34" s="251"/>
      <c r="H34" s="252"/>
      <c r="J34" s="551"/>
      <c r="L34" s="233"/>
      <c r="M34" s="229"/>
      <c r="N34" s="232"/>
      <c r="O34" s="232"/>
      <c r="P34" s="552"/>
      <c r="Q34" s="234"/>
      <c r="R34" s="234"/>
      <c r="S34" s="235"/>
      <c r="T34" s="232"/>
      <c r="U34" s="297"/>
      <c r="V34" s="552"/>
      <c r="W34" s="234"/>
      <c r="X34" s="234"/>
      <c r="Y34" s="235"/>
      <c r="Z34" s="232"/>
      <c r="AA34" s="297"/>
      <c r="AB34" s="554"/>
      <c r="AC34" s="234"/>
      <c r="AG34" s="223"/>
      <c r="AH34" s="222"/>
      <c r="AI34" s="222"/>
      <c r="AJ34" s="223"/>
      <c r="AK34" s="223"/>
    </row>
    <row r="35" spans="1:37" ht="30" customHeight="1" thickBot="1" x14ac:dyDescent="0.45">
      <c r="D35" s="855" t="s">
        <v>84</v>
      </c>
      <c r="E35" s="267">
        <v>9</v>
      </c>
      <c r="F35" s="268" t="str">
        <f>B14</f>
        <v>Reuben Arnoldi</v>
      </c>
      <c r="G35" s="269"/>
      <c r="H35" s="270"/>
    </row>
    <row r="36" spans="1:37" ht="30" customHeight="1" x14ac:dyDescent="0.35"/>
    <row r="37" spans="1:37" ht="30" customHeight="1" x14ac:dyDescent="0.35"/>
    <row r="38" spans="1:37" ht="30" customHeight="1" x14ac:dyDescent="0.35"/>
    <row r="39" spans="1:37" ht="30" customHeight="1" x14ac:dyDescent="0.35"/>
    <row r="40" spans="1:37" ht="30" customHeight="1" x14ac:dyDescent="0.35"/>
    <row r="41" spans="1:37" ht="30" customHeight="1" x14ac:dyDescent="0.35"/>
  </sheetData>
  <sheetProtection password="CE28" sheet="1" objects="1" scenarios="1"/>
  <mergeCells count="4">
    <mergeCell ref="A1:AI1"/>
    <mergeCell ref="A2:AI2"/>
    <mergeCell ref="G3:Y3"/>
    <mergeCell ref="D5:H5"/>
  </mergeCells>
  <pageMargins left="0.25" right="0.25" top="0.75" bottom="0.75" header="0.3" footer="0.3"/>
  <pageSetup paperSize="9" scale="83" fitToWidth="0" orientation="portrait" r:id="rId1"/>
  <rowBreaks count="1" manualBreakCount="1">
    <brk id="34" max="16383" man="1"/>
  </rowBreaks>
  <colBreaks count="2" manualBreakCount="2">
    <brk id="10" max="39" man="1"/>
    <brk id="22" max="39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2"/>
  <sheetViews>
    <sheetView zoomScaleNormal="100" workbookViewId="0">
      <selection activeCell="A5" sqref="A5"/>
    </sheetView>
  </sheetViews>
  <sheetFormatPr defaultColWidth="9.140625" defaultRowHeight="15" x14ac:dyDescent="0.3"/>
  <cols>
    <col min="1" max="2" width="9.140625" style="209"/>
    <col min="3" max="3" width="16.7109375" style="209" customWidth="1"/>
    <col min="4" max="16384" width="9.140625" style="209"/>
  </cols>
  <sheetData>
    <row r="1" spans="1:25" ht="37.5" x14ac:dyDescent="0.7">
      <c r="A1" s="1088" t="s">
        <v>165</v>
      </c>
      <c r="B1" s="1089"/>
      <c r="C1" s="1089"/>
      <c r="D1" s="1089"/>
      <c r="E1" s="1089"/>
      <c r="F1" s="1089"/>
      <c r="G1" s="1089"/>
      <c r="H1" s="1089"/>
      <c r="I1" s="1089"/>
      <c r="J1" s="1089"/>
      <c r="K1" s="1089"/>
      <c r="L1" s="1089"/>
      <c r="M1" s="1089"/>
      <c r="N1" s="1089"/>
      <c r="O1" s="1089"/>
      <c r="P1" s="1089"/>
      <c r="Q1" s="1089"/>
      <c r="R1" s="207"/>
      <c r="S1" s="207"/>
      <c r="T1" s="207"/>
      <c r="U1" s="207"/>
      <c r="V1" s="207"/>
      <c r="W1" s="207"/>
      <c r="X1" s="207"/>
      <c r="Y1" s="208"/>
    </row>
    <row r="2" spans="1:25" ht="37.5" x14ac:dyDescent="0.7">
      <c r="A2" s="1089" t="s">
        <v>173</v>
      </c>
      <c r="B2" s="1089"/>
      <c r="C2" s="1089"/>
      <c r="D2" s="1089"/>
      <c r="E2" s="1089"/>
      <c r="F2" s="1089"/>
      <c r="G2" s="1089"/>
      <c r="H2" s="1089"/>
      <c r="I2" s="1089"/>
      <c r="J2" s="1089"/>
      <c r="K2" s="1089"/>
      <c r="L2" s="1089"/>
      <c r="M2" s="1089"/>
      <c r="N2" s="1089"/>
      <c r="O2" s="1089"/>
      <c r="P2" s="1089"/>
      <c r="Q2" s="1089"/>
      <c r="R2" s="207"/>
      <c r="S2" s="208"/>
      <c r="T2" s="208"/>
      <c r="U2" s="208"/>
      <c r="V2" s="210"/>
    </row>
    <row r="3" spans="1:25" ht="37.5" x14ac:dyDescent="0.6">
      <c r="A3" s="1090" t="s">
        <v>71</v>
      </c>
      <c r="B3" s="1090"/>
      <c r="C3" s="1090"/>
      <c r="D3" s="1090"/>
      <c r="E3" s="1090"/>
      <c r="F3" s="1090"/>
      <c r="G3" s="1090"/>
      <c r="H3" s="1090"/>
      <c r="I3" s="1090"/>
      <c r="J3" s="1090"/>
      <c r="K3" s="1090"/>
      <c r="L3" s="1090"/>
      <c r="M3" s="1090"/>
      <c r="N3" s="1090"/>
      <c r="O3" s="1090"/>
      <c r="P3" s="1090"/>
      <c r="Q3" s="1090"/>
      <c r="R3" s="207"/>
      <c r="S3" s="208"/>
      <c r="T3" s="208"/>
      <c r="U3" s="208"/>
      <c r="V3" s="210"/>
    </row>
    <row r="4" spans="1:25" ht="20.25" thickBot="1" x14ac:dyDescent="0.45">
      <c r="A4" s="27"/>
      <c r="B4" s="27"/>
      <c r="C4" s="27"/>
      <c r="D4" s="27"/>
      <c r="E4" s="28"/>
      <c r="F4" s="27"/>
      <c r="G4" s="27"/>
      <c r="H4" s="28"/>
      <c r="I4" s="28"/>
      <c r="J4" s="27"/>
    </row>
    <row r="5" spans="1:25" ht="20.25" thickBot="1" x14ac:dyDescent="0.45">
      <c r="A5" s="200" t="s">
        <v>0</v>
      </c>
      <c r="B5" s="1091" t="s">
        <v>1</v>
      </c>
      <c r="C5" s="1092"/>
      <c r="D5" s="29">
        <v>1</v>
      </c>
      <c r="E5" s="30">
        <v>2</v>
      </c>
      <c r="F5" s="31">
        <v>3</v>
      </c>
      <c r="G5" s="32">
        <v>4</v>
      </c>
      <c r="H5" s="32">
        <v>5</v>
      </c>
      <c r="I5" s="5" t="s">
        <v>2</v>
      </c>
      <c r="J5" s="5" t="s">
        <v>6</v>
      </c>
      <c r="K5" s="33"/>
      <c r="L5" s="586" t="s">
        <v>77</v>
      </c>
      <c r="M5" s="587"/>
      <c r="N5" s="587"/>
      <c r="O5" s="587"/>
      <c r="P5" s="587"/>
      <c r="Q5" s="587"/>
    </row>
    <row r="6" spans="1:25" ht="19.5" x14ac:dyDescent="0.4">
      <c r="A6" s="6" t="s">
        <v>78</v>
      </c>
      <c r="B6" s="1093"/>
      <c r="C6" s="1094"/>
      <c r="D6" s="34"/>
      <c r="E6" s="35"/>
      <c r="F6" s="35"/>
      <c r="G6" s="35"/>
      <c r="H6" s="212"/>
      <c r="I6" s="216"/>
      <c r="J6" s="36">
        <f t="shared" ref="J6:J10" si="0">SUM(D6:H6)</f>
        <v>0</v>
      </c>
      <c r="K6" s="37"/>
    </row>
    <row r="7" spans="1:25" ht="19.5" x14ac:dyDescent="0.4">
      <c r="A7" s="7" t="s">
        <v>79</v>
      </c>
      <c r="B7" s="1095"/>
      <c r="C7" s="1096"/>
      <c r="D7" s="38"/>
      <c r="E7" s="39"/>
      <c r="F7" s="40"/>
      <c r="G7" s="40"/>
      <c r="H7" s="213"/>
      <c r="I7" s="217"/>
      <c r="J7" s="41">
        <f t="shared" si="0"/>
        <v>0</v>
      </c>
      <c r="K7" s="37"/>
      <c r="L7" s="782" t="s">
        <v>510</v>
      </c>
      <c r="M7" s="781"/>
      <c r="N7" s="781"/>
      <c r="O7" s="781"/>
      <c r="P7" s="781"/>
      <c r="Q7" s="781"/>
    </row>
    <row r="8" spans="1:25" ht="19.5" x14ac:dyDescent="0.4">
      <c r="A8" s="7" t="s">
        <v>80</v>
      </c>
      <c r="B8" s="1097"/>
      <c r="C8" s="1096"/>
      <c r="D8" s="38"/>
      <c r="E8" s="40"/>
      <c r="F8" s="39"/>
      <c r="G8" s="40"/>
      <c r="H8" s="213"/>
      <c r="I8" s="217"/>
      <c r="J8" s="41">
        <f t="shared" si="0"/>
        <v>0</v>
      </c>
      <c r="K8" s="37"/>
    </row>
    <row r="9" spans="1:25" ht="19.5" x14ac:dyDescent="0.4">
      <c r="A9" s="7" t="s">
        <v>81</v>
      </c>
      <c r="B9" s="1095"/>
      <c r="C9" s="1096"/>
      <c r="D9" s="38"/>
      <c r="E9" s="40"/>
      <c r="F9" s="40"/>
      <c r="G9" s="39"/>
      <c r="H9" s="213"/>
      <c r="I9" s="217"/>
      <c r="J9" s="41">
        <f t="shared" si="0"/>
        <v>0</v>
      </c>
      <c r="K9" s="37"/>
    </row>
    <row r="10" spans="1:25" ht="20.25" thickBot="1" x14ac:dyDescent="0.45">
      <c r="A10" s="42" t="s">
        <v>82</v>
      </c>
      <c r="B10" s="1098"/>
      <c r="C10" s="1099"/>
      <c r="D10" s="43"/>
      <c r="E10" s="44"/>
      <c r="F10" s="44"/>
      <c r="G10" s="44"/>
      <c r="H10" s="306"/>
      <c r="I10" s="307"/>
      <c r="J10" s="45">
        <f t="shared" si="0"/>
        <v>0</v>
      </c>
      <c r="K10" s="37"/>
    </row>
    <row r="11" spans="1:25" x14ac:dyDescent="0.3">
      <c r="A11" s="8"/>
      <c r="B11" s="8"/>
      <c r="C11" s="9"/>
      <c r="D11" s="8"/>
      <c r="E11" s="9"/>
      <c r="F11" s="9"/>
      <c r="G11" s="10"/>
      <c r="H11" s="10"/>
      <c r="I11" s="10"/>
      <c r="J11" s="10"/>
    </row>
    <row r="12" spans="1:25" ht="20.25" thickBot="1" x14ac:dyDescent="0.45">
      <c r="A12" s="27"/>
      <c r="B12" s="27"/>
      <c r="C12" s="27"/>
      <c r="D12" s="27"/>
      <c r="E12" s="28"/>
      <c r="F12" s="27"/>
      <c r="G12" s="27"/>
      <c r="H12" s="28"/>
      <c r="I12" s="28"/>
      <c r="J12" s="27"/>
    </row>
    <row r="13" spans="1:25" ht="20.25" thickBot="1" x14ac:dyDescent="0.45">
      <c r="A13" s="8"/>
      <c r="B13" s="8"/>
      <c r="C13" s="9"/>
      <c r="D13" s="8"/>
      <c r="E13" s="9"/>
      <c r="F13" s="9"/>
      <c r="G13" s="10"/>
      <c r="H13" s="10"/>
      <c r="I13" s="10"/>
      <c r="J13" s="537" t="s">
        <v>460</v>
      </c>
      <c r="K13" s="538" t="s">
        <v>3</v>
      </c>
      <c r="L13" s="538" t="s">
        <v>461</v>
      </c>
      <c r="M13" s="538" t="s">
        <v>70</v>
      </c>
      <c r="N13" s="1086" t="s">
        <v>4</v>
      </c>
      <c r="O13" s="1086"/>
      <c r="P13" s="1086"/>
      <c r="Q13" s="1087"/>
    </row>
    <row r="14" spans="1:25" ht="22.5" x14ac:dyDescent="0.45">
      <c r="A14" s="203" t="str">
        <f>A7</f>
        <v>2 (10)</v>
      </c>
      <c r="B14" s="1103">
        <f>+B7</f>
        <v>0</v>
      </c>
      <c r="C14" s="1103"/>
      <c r="D14" s="1103"/>
      <c r="E14" s="14" t="s">
        <v>5</v>
      </c>
      <c r="F14" s="46" t="str">
        <f>A9</f>
        <v>4 (12)</v>
      </c>
      <c r="G14" s="1104">
        <f>+B9</f>
        <v>0</v>
      </c>
      <c r="H14" s="1104"/>
      <c r="I14" s="1105"/>
      <c r="J14" s="856">
        <v>108</v>
      </c>
      <c r="K14" s="857" t="s">
        <v>463</v>
      </c>
      <c r="L14" s="857">
        <v>7</v>
      </c>
      <c r="M14" s="858" t="s">
        <v>466</v>
      </c>
      <c r="N14" s="526"/>
      <c r="O14" s="515"/>
      <c r="P14" s="515"/>
      <c r="Q14" s="522"/>
    </row>
    <row r="15" spans="1:25" ht="23.25" thickBot="1" x14ac:dyDescent="0.5">
      <c r="A15" s="202" t="str">
        <f>A8</f>
        <v>3 (11)</v>
      </c>
      <c r="B15" s="1100">
        <f>+B8</f>
        <v>0</v>
      </c>
      <c r="C15" s="1100"/>
      <c r="D15" s="1100"/>
      <c r="E15" s="48" t="s">
        <v>5</v>
      </c>
      <c r="F15" s="204" t="str">
        <f>A10</f>
        <v>5 (13)</v>
      </c>
      <c r="G15" s="1101">
        <f>+B10</f>
        <v>0</v>
      </c>
      <c r="H15" s="1101"/>
      <c r="I15" s="1102"/>
      <c r="J15" s="898">
        <f>J14+1</f>
        <v>109</v>
      </c>
      <c r="K15" s="899" t="s">
        <v>464</v>
      </c>
      <c r="L15" s="899">
        <v>5</v>
      </c>
      <c r="M15" s="900" t="s">
        <v>470</v>
      </c>
      <c r="N15" s="527"/>
      <c r="O15" s="517"/>
      <c r="P15" s="517"/>
      <c r="Q15" s="523"/>
    </row>
    <row r="16" spans="1:25" ht="23.25" hidden="1" thickBot="1" x14ac:dyDescent="0.5">
      <c r="A16" s="219" t="str">
        <f>A6</f>
        <v>1 (9)</v>
      </c>
      <c r="B16" s="1107">
        <f>+B6</f>
        <v>0</v>
      </c>
      <c r="C16" s="1108"/>
      <c r="D16" s="1108"/>
      <c r="E16" s="220" t="s">
        <v>5</v>
      </c>
      <c r="F16" s="221" t="s">
        <v>164</v>
      </c>
      <c r="G16" s="1109" t="s">
        <v>63</v>
      </c>
      <c r="H16" s="1109"/>
      <c r="I16" s="1109"/>
      <c r="J16" s="565" t="s">
        <v>164</v>
      </c>
      <c r="K16" s="566"/>
      <c r="L16" s="566"/>
      <c r="M16" s="567"/>
      <c r="N16" s="528"/>
      <c r="O16" s="519"/>
      <c r="P16" s="519"/>
      <c r="Q16" s="524"/>
    </row>
    <row r="17" spans="1:17" ht="20.25" thickBot="1" x14ac:dyDescent="0.45">
      <c r="A17" s="8"/>
      <c r="B17" s="8"/>
      <c r="C17" s="9"/>
      <c r="D17" s="8"/>
      <c r="E17" s="9"/>
      <c r="F17" s="9"/>
      <c r="G17" s="10"/>
      <c r="H17" s="10"/>
      <c r="I17" s="10"/>
      <c r="J17" s="537" t="s">
        <v>460</v>
      </c>
      <c r="K17" s="538" t="s">
        <v>3</v>
      </c>
      <c r="L17" s="538" t="s">
        <v>461</v>
      </c>
      <c r="M17" s="538" t="s">
        <v>70</v>
      </c>
      <c r="N17" s="1086" t="s">
        <v>4</v>
      </c>
      <c r="O17" s="1086"/>
      <c r="P17" s="1086"/>
      <c r="Q17" s="1087"/>
    </row>
    <row r="18" spans="1:17" ht="22.5" x14ac:dyDescent="0.45">
      <c r="A18" s="203" t="str">
        <f>A16</f>
        <v>1 (9)</v>
      </c>
      <c r="B18" s="1103">
        <f>+B6</f>
        <v>0</v>
      </c>
      <c r="C18" s="1106"/>
      <c r="D18" s="1106"/>
      <c r="E18" s="14" t="s">
        <v>5</v>
      </c>
      <c r="F18" s="46" t="str">
        <f>A15</f>
        <v>3 (11)</v>
      </c>
      <c r="G18" s="1104">
        <f>+B8</f>
        <v>0</v>
      </c>
      <c r="H18" s="1104"/>
      <c r="I18" s="1105"/>
      <c r="J18" s="970">
        <f>J15+1</f>
        <v>110</v>
      </c>
      <c r="K18" s="971" t="s">
        <v>462</v>
      </c>
      <c r="L18" s="971">
        <v>6</v>
      </c>
      <c r="M18" s="972" t="s">
        <v>468</v>
      </c>
      <c r="N18" s="526"/>
      <c r="O18" s="515"/>
      <c r="P18" s="515"/>
      <c r="Q18" s="522"/>
    </row>
    <row r="19" spans="1:17" ht="23.25" thickBot="1" x14ac:dyDescent="0.5">
      <c r="A19" s="202" t="str">
        <f>F14</f>
        <v>4 (12)</v>
      </c>
      <c r="B19" s="1100">
        <f>+B9</f>
        <v>0</v>
      </c>
      <c r="C19" s="1110"/>
      <c r="D19" s="1110"/>
      <c r="E19" s="48" t="s">
        <v>5</v>
      </c>
      <c r="F19" s="204" t="str">
        <f>F15</f>
        <v>5 (13)</v>
      </c>
      <c r="G19" s="1101">
        <f>+B10</f>
        <v>0</v>
      </c>
      <c r="H19" s="1101"/>
      <c r="I19" s="1102"/>
      <c r="J19" s="973">
        <f>J18+1</f>
        <v>111</v>
      </c>
      <c r="K19" s="974" t="s">
        <v>462</v>
      </c>
      <c r="L19" s="974">
        <v>6</v>
      </c>
      <c r="M19" s="975" t="s">
        <v>471</v>
      </c>
      <c r="N19" s="527"/>
      <c r="O19" s="517"/>
      <c r="P19" s="517"/>
      <c r="Q19" s="523"/>
    </row>
    <row r="20" spans="1:17" ht="23.25" hidden="1" thickBot="1" x14ac:dyDescent="0.5">
      <c r="A20" s="219" t="str">
        <f>A14</f>
        <v>2 (10)</v>
      </c>
      <c r="B20" s="1107">
        <f>+B7</f>
        <v>0</v>
      </c>
      <c r="C20" s="1108"/>
      <c r="D20" s="1108"/>
      <c r="E20" s="220" t="s">
        <v>5</v>
      </c>
      <c r="F20" s="221" t="s">
        <v>164</v>
      </c>
      <c r="G20" s="1109" t="s">
        <v>63</v>
      </c>
      <c r="H20" s="1109"/>
      <c r="I20" s="1109"/>
      <c r="J20" s="565" t="s">
        <v>164</v>
      </c>
      <c r="K20" s="566"/>
      <c r="L20" s="566"/>
      <c r="M20" s="567"/>
      <c r="N20" s="528"/>
      <c r="O20" s="519"/>
      <c r="P20" s="519"/>
      <c r="Q20" s="524"/>
    </row>
    <row r="21" spans="1:17" ht="20.25" thickBot="1" x14ac:dyDescent="0.45">
      <c r="A21" s="8"/>
      <c r="B21" s="8"/>
      <c r="C21" s="9"/>
      <c r="D21" s="8"/>
      <c r="E21" s="9"/>
      <c r="F21" s="9"/>
      <c r="G21" s="10"/>
      <c r="H21" s="10"/>
      <c r="I21" s="10"/>
      <c r="J21" s="537" t="s">
        <v>460</v>
      </c>
      <c r="K21" s="538" t="s">
        <v>3</v>
      </c>
      <c r="L21" s="538" t="s">
        <v>461</v>
      </c>
      <c r="M21" s="538" t="s">
        <v>70</v>
      </c>
      <c r="N21" s="1086" t="s">
        <v>4</v>
      </c>
      <c r="O21" s="1086"/>
      <c r="P21" s="1086"/>
      <c r="Q21" s="1087"/>
    </row>
    <row r="22" spans="1:17" ht="22.5" x14ac:dyDescent="0.45">
      <c r="A22" s="203" t="str">
        <f>A16</f>
        <v>1 (9)</v>
      </c>
      <c r="B22" s="1103">
        <f>+B6</f>
        <v>0</v>
      </c>
      <c r="C22" s="1106"/>
      <c r="D22" s="1106"/>
      <c r="E22" s="14" t="s">
        <v>5</v>
      </c>
      <c r="F22" s="46" t="str">
        <f>F14</f>
        <v>4 (12)</v>
      </c>
      <c r="G22" s="1104">
        <f>+B9</f>
        <v>0</v>
      </c>
      <c r="H22" s="1104"/>
      <c r="I22" s="1105"/>
      <c r="J22" s="901">
        <f>J19+1</f>
        <v>112</v>
      </c>
      <c r="K22" s="902" t="s">
        <v>464</v>
      </c>
      <c r="L22" s="902">
        <v>6</v>
      </c>
      <c r="M22" s="903" t="s">
        <v>470</v>
      </c>
      <c r="N22" s="526"/>
      <c r="O22" s="515"/>
      <c r="P22" s="515"/>
      <c r="Q22" s="522"/>
    </row>
    <row r="23" spans="1:17" ht="23.25" thickBot="1" x14ac:dyDescent="0.5">
      <c r="A23" s="202" t="str">
        <f>A14</f>
        <v>2 (10)</v>
      </c>
      <c r="B23" s="1118">
        <f>+B7</f>
        <v>0</v>
      </c>
      <c r="C23" s="1119"/>
      <c r="D23" s="1120"/>
      <c r="E23" s="48" t="s">
        <v>5</v>
      </c>
      <c r="F23" s="204" t="str">
        <f>F15</f>
        <v>5 (13)</v>
      </c>
      <c r="G23" s="1101">
        <f>+B10</f>
        <v>0</v>
      </c>
      <c r="H23" s="1101"/>
      <c r="I23" s="1102"/>
      <c r="J23" s="973">
        <f>J22+1</f>
        <v>113</v>
      </c>
      <c r="K23" s="974" t="s">
        <v>462</v>
      </c>
      <c r="L23" s="974">
        <v>7</v>
      </c>
      <c r="M23" s="975" t="s">
        <v>468</v>
      </c>
      <c r="N23" s="527"/>
      <c r="O23" s="517"/>
      <c r="P23" s="517"/>
      <c r="Q23" s="523"/>
    </row>
    <row r="24" spans="1:17" ht="23.25" hidden="1" thickBot="1" x14ac:dyDescent="0.5">
      <c r="A24" s="219" t="str">
        <f>A15</f>
        <v>3 (11)</v>
      </c>
      <c r="B24" s="1107">
        <f>B8</f>
        <v>0</v>
      </c>
      <c r="C24" s="1107"/>
      <c r="D24" s="1107"/>
      <c r="E24" s="220" t="s">
        <v>5</v>
      </c>
      <c r="F24" s="221" t="s">
        <v>164</v>
      </c>
      <c r="G24" s="1109" t="s">
        <v>63</v>
      </c>
      <c r="H24" s="1109"/>
      <c r="I24" s="1109"/>
      <c r="J24" s="565" t="s">
        <v>164</v>
      </c>
      <c r="K24" s="566"/>
      <c r="L24" s="566"/>
      <c r="M24" s="567"/>
      <c r="N24" s="528"/>
      <c r="O24" s="519"/>
      <c r="P24" s="519"/>
      <c r="Q24" s="524"/>
    </row>
    <row r="25" spans="1:17" ht="20.25" thickBot="1" x14ac:dyDescent="0.45">
      <c r="A25" s="8"/>
      <c r="B25" s="8"/>
      <c r="C25" s="9"/>
      <c r="D25" s="8"/>
      <c r="E25" s="9"/>
      <c r="F25" s="9"/>
      <c r="G25" s="10"/>
      <c r="H25" s="10"/>
      <c r="I25" s="10"/>
      <c r="J25" s="537" t="s">
        <v>460</v>
      </c>
      <c r="K25" s="538" t="s">
        <v>3</v>
      </c>
      <c r="L25" s="538" t="s">
        <v>461</v>
      </c>
      <c r="M25" s="538" t="s">
        <v>70</v>
      </c>
      <c r="N25" s="1086" t="s">
        <v>4</v>
      </c>
      <c r="O25" s="1086"/>
      <c r="P25" s="1086"/>
      <c r="Q25" s="1087"/>
    </row>
    <row r="26" spans="1:17" ht="22.5" x14ac:dyDescent="0.45">
      <c r="A26" s="203" t="str">
        <f>A16</f>
        <v>1 (9)</v>
      </c>
      <c r="B26" s="1103">
        <f>+B6</f>
        <v>0</v>
      </c>
      <c r="C26" s="1103"/>
      <c r="D26" s="1103"/>
      <c r="E26" s="14" t="s">
        <v>5</v>
      </c>
      <c r="F26" s="46" t="str">
        <f>F15</f>
        <v>5 (13)</v>
      </c>
      <c r="G26" s="1111">
        <f>+B10</f>
        <v>0</v>
      </c>
      <c r="H26" s="1112"/>
      <c r="I26" s="1113"/>
      <c r="J26" s="901">
        <f>J23+1</f>
        <v>114</v>
      </c>
      <c r="K26" s="902" t="s">
        <v>464</v>
      </c>
      <c r="L26" s="902">
        <v>7</v>
      </c>
      <c r="M26" s="903" t="s">
        <v>473</v>
      </c>
      <c r="N26" s="526"/>
      <c r="O26" s="515"/>
      <c r="P26" s="515"/>
      <c r="Q26" s="522"/>
    </row>
    <row r="27" spans="1:17" ht="23.25" thickBot="1" x14ac:dyDescent="0.5">
      <c r="A27" s="202" t="str">
        <f>A14</f>
        <v>2 (10)</v>
      </c>
      <c r="B27" s="1100">
        <f>+B7</f>
        <v>0</v>
      </c>
      <c r="C27" s="1100"/>
      <c r="D27" s="1100"/>
      <c r="E27" s="48" t="s">
        <v>5</v>
      </c>
      <c r="F27" s="204" t="str">
        <f>A15</f>
        <v>3 (11)</v>
      </c>
      <c r="G27" s="1101">
        <f>+B8</f>
        <v>0</v>
      </c>
      <c r="H27" s="1101"/>
      <c r="I27" s="1102"/>
      <c r="J27" s="973">
        <f>J26+1</f>
        <v>115</v>
      </c>
      <c r="K27" s="974" t="s">
        <v>462</v>
      </c>
      <c r="L27" s="974">
        <v>5</v>
      </c>
      <c r="M27" s="975" t="s">
        <v>471</v>
      </c>
      <c r="N27" s="527"/>
      <c r="O27" s="517"/>
      <c r="P27" s="517"/>
      <c r="Q27" s="523"/>
    </row>
    <row r="28" spans="1:17" ht="23.25" hidden="1" thickBot="1" x14ac:dyDescent="0.5">
      <c r="A28" s="219" t="str">
        <f>F14</f>
        <v>4 (12)</v>
      </c>
      <c r="B28" s="1107">
        <f>+B9</f>
        <v>0</v>
      </c>
      <c r="C28" s="1108"/>
      <c r="D28" s="1108"/>
      <c r="E28" s="220" t="s">
        <v>5</v>
      </c>
      <c r="F28" s="221" t="s">
        <v>164</v>
      </c>
      <c r="G28" s="1109" t="s">
        <v>63</v>
      </c>
      <c r="H28" s="1109"/>
      <c r="I28" s="1109"/>
      <c r="J28" s="540" t="s">
        <v>164</v>
      </c>
      <c r="K28" s="521"/>
      <c r="L28" s="521"/>
      <c r="M28" s="525"/>
      <c r="N28" s="528"/>
      <c r="O28" s="519"/>
      <c r="P28" s="519"/>
      <c r="Q28" s="524"/>
    </row>
    <row r="29" spans="1:17" ht="20.25" thickBot="1" x14ac:dyDescent="0.45">
      <c r="A29" s="8"/>
      <c r="B29" s="8"/>
      <c r="C29" s="9"/>
      <c r="D29" s="8"/>
      <c r="E29" s="9"/>
      <c r="F29" s="9"/>
      <c r="G29" s="10"/>
      <c r="H29" s="10"/>
      <c r="I29" s="10"/>
      <c r="J29" s="537" t="s">
        <v>460</v>
      </c>
      <c r="K29" s="538" t="s">
        <v>3</v>
      </c>
      <c r="L29" s="538" t="s">
        <v>461</v>
      </c>
      <c r="M29" s="538" t="s">
        <v>70</v>
      </c>
      <c r="N29" s="1086" t="s">
        <v>4</v>
      </c>
      <c r="O29" s="1086"/>
      <c r="P29" s="1086"/>
      <c r="Q29" s="1087"/>
    </row>
    <row r="30" spans="1:17" ht="23.25" hidden="1" thickBot="1" x14ac:dyDescent="0.5">
      <c r="A30" s="218" t="str">
        <f>F15</f>
        <v>5 (13)</v>
      </c>
      <c r="B30" s="1114">
        <f>+B10</f>
        <v>0</v>
      </c>
      <c r="C30" s="1115"/>
      <c r="D30" s="1115"/>
      <c r="E30" s="938" t="s">
        <v>5</v>
      </c>
      <c r="F30" s="164" t="s">
        <v>164</v>
      </c>
      <c r="G30" s="1116" t="s">
        <v>63</v>
      </c>
      <c r="H30" s="1116"/>
      <c r="I30" s="1117"/>
      <c r="J30" s="564" t="s">
        <v>164</v>
      </c>
      <c r="K30" s="563"/>
      <c r="L30" s="563"/>
      <c r="M30" s="571"/>
      <c r="N30" s="516"/>
      <c r="O30" s="515"/>
      <c r="P30" s="515"/>
      <c r="Q30" s="522"/>
    </row>
    <row r="31" spans="1:17" ht="22.5" x14ac:dyDescent="0.45">
      <c r="A31" s="203" t="str">
        <f>A15</f>
        <v>3 (11)</v>
      </c>
      <c r="B31" s="1103">
        <f>+B8</f>
        <v>0</v>
      </c>
      <c r="C31" s="1106"/>
      <c r="D31" s="1106"/>
      <c r="E31" s="14" t="s">
        <v>5</v>
      </c>
      <c r="F31" s="46" t="str">
        <f>F14</f>
        <v>4 (12)</v>
      </c>
      <c r="G31" s="1104">
        <f>+B9</f>
        <v>0</v>
      </c>
      <c r="H31" s="1104"/>
      <c r="I31" s="1105"/>
      <c r="J31" s="973">
        <f>J27+1</f>
        <v>116</v>
      </c>
      <c r="K31" s="974" t="s">
        <v>462</v>
      </c>
      <c r="L31" s="974">
        <v>7</v>
      </c>
      <c r="M31" s="993" t="s">
        <v>16</v>
      </c>
      <c r="N31" s="518"/>
      <c r="O31" s="517"/>
      <c r="P31" s="517"/>
      <c r="Q31" s="523"/>
    </row>
    <row r="32" spans="1:17" ht="23.25" thickBot="1" x14ac:dyDescent="0.5">
      <c r="A32" s="202" t="str">
        <f>A16</f>
        <v>1 (9)</v>
      </c>
      <c r="B32" s="1100">
        <f>+B6</f>
        <v>0</v>
      </c>
      <c r="C32" s="1110"/>
      <c r="D32" s="1110"/>
      <c r="E32" s="48" t="s">
        <v>5</v>
      </c>
      <c r="F32" s="204" t="str">
        <f>A14</f>
        <v>2 (10)</v>
      </c>
      <c r="G32" s="1101">
        <f>+B7</f>
        <v>0</v>
      </c>
      <c r="H32" s="1101"/>
      <c r="I32" s="1102"/>
      <c r="J32" s="994">
        <f>J31+1</f>
        <v>117</v>
      </c>
      <c r="K32" s="995" t="s">
        <v>462</v>
      </c>
      <c r="L32" s="995">
        <v>6</v>
      </c>
      <c r="M32" s="996" t="s">
        <v>16</v>
      </c>
      <c r="N32" s="520"/>
      <c r="O32" s="519"/>
      <c r="P32" s="519"/>
      <c r="Q32" s="524"/>
    </row>
  </sheetData>
  <sheetProtection password="CE28" sheet="1" objects="1" scenarios="1"/>
  <mergeCells count="44">
    <mergeCell ref="N17:Q17"/>
    <mergeCell ref="N21:Q21"/>
    <mergeCell ref="N25:Q25"/>
    <mergeCell ref="N29:Q29"/>
    <mergeCell ref="B31:D31"/>
    <mergeCell ref="G31:I31"/>
    <mergeCell ref="B30:D30"/>
    <mergeCell ref="G30:I30"/>
    <mergeCell ref="B20:D20"/>
    <mergeCell ref="G20:I20"/>
    <mergeCell ref="B19:D19"/>
    <mergeCell ref="G19:I19"/>
    <mergeCell ref="B23:D23"/>
    <mergeCell ref="G23:I23"/>
    <mergeCell ref="B22:D22"/>
    <mergeCell ref="G22:I22"/>
    <mergeCell ref="B32:D32"/>
    <mergeCell ref="G32:I32"/>
    <mergeCell ref="B26:D26"/>
    <mergeCell ref="G26:I26"/>
    <mergeCell ref="B24:D24"/>
    <mergeCell ref="G24:I24"/>
    <mergeCell ref="B28:D28"/>
    <mergeCell ref="G28:I28"/>
    <mergeCell ref="B27:D27"/>
    <mergeCell ref="G27:I27"/>
    <mergeCell ref="B15:D15"/>
    <mergeCell ref="G15:I15"/>
    <mergeCell ref="B14:D14"/>
    <mergeCell ref="G14:I14"/>
    <mergeCell ref="B18:D18"/>
    <mergeCell ref="G18:I18"/>
    <mergeCell ref="B16:D16"/>
    <mergeCell ref="G16:I16"/>
    <mergeCell ref="N13:Q13"/>
    <mergeCell ref="A1:Q1"/>
    <mergeCell ref="A2:Q2"/>
    <mergeCell ref="A3:Q3"/>
    <mergeCell ref="B5:C5"/>
    <mergeCell ref="B6:C6"/>
    <mergeCell ref="B7:C7"/>
    <mergeCell ref="B8:C8"/>
    <mergeCell ref="B9:C9"/>
    <mergeCell ref="B10:C10"/>
  </mergeCells>
  <pageMargins left="0.7" right="0.7" top="0.75" bottom="0.75" header="0.3" footer="0.3"/>
  <pageSetup paperSize="9" scale="81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55"/>
  <sheetViews>
    <sheetView zoomScale="50" zoomScaleNormal="50" zoomScaleSheetLayoutView="40" workbookViewId="0">
      <selection activeCell="B6" sqref="B6"/>
    </sheetView>
  </sheetViews>
  <sheetFormatPr defaultColWidth="9.140625" defaultRowHeight="27.75" x14ac:dyDescent="0.4"/>
  <cols>
    <col min="1" max="1" width="8.28515625" style="78" customWidth="1"/>
    <col min="2" max="2" width="44.42578125" style="78" bestFit="1" customWidth="1"/>
    <col min="3" max="3" width="7.140625" style="78" customWidth="1"/>
    <col min="4" max="4" width="14.42578125" style="104" bestFit="1" customWidth="1"/>
    <col min="5" max="5" width="6.42578125" style="78" bestFit="1" customWidth="1"/>
    <col min="6" max="6" width="16.7109375" style="77" customWidth="1"/>
    <col min="7" max="7" width="25.28515625" style="157" customWidth="1"/>
    <col min="8" max="8" width="5.7109375" style="802" customWidth="1"/>
    <col min="9" max="9" width="7.5703125" style="157" customWidth="1"/>
    <col min="10" max="10" width="16.42578125" style="104" customWidth="1"/>
    <col min="11" max="11" width="6.42578125" style="78" bestFit="1" customWidth="1"/>
    <col min="12" max="12" width="16.7109375" style="158" customWidth="1"/>
    <col min="13" max="13" width="23.28515625" style="157" customWidth="1"/>
    <col min="14" max="14" width="5.7109375" style="802" customWidth="1"/>
    <col min="15" max="15" width="3.85546875" style="157" customWidth="1"/>
    <col min="16" max="16" width="14.42578125" style="104" customWidth="1"/>
    <col min="17" max="17" width="6.42578125" style="78" bestFit="1" customWidth="1"/>
    <col min="18" max="18" width="16.7109375" style="21" customWidth="1"/>
    <col min="19" max="19" width="25.28515625" style="157" customWidth="1"/>
    <col min="20" max="20" width="5.7109375" style="802" customWidth="1"/>
    <col min="21" max="21" width="3.85546875" style="157" customWidth="1"/>
    <col min="22" max="22" width="13.85546875" style="104" customWidth="1"/>
    <col min="23" max="23" width="7.140625" style="78" customWidth="1"/>
    <col min="24" max="24" width="16.7109375" style="78" customWidth="1"/>
    <col min="25" max="25" width="21.5703125" style="157" customWidth="1"/>
    <col min="26" max="26" width="5.7109375" style="76" customWidth="1"/>
    <col min="27" max="27" width="4.5703125" style="157" customWidth="1"/>
    <col min="28" max="28" width="14.7109375" style="104" customWidth="1"/>
    <col min="29" max="29" width="6.42578125" style="78" bestFit="1" customWidth="1"/>
    <col min="30" max="30" width="16.7109375" style="78" customWidth="1"/>
    <col min="31" max="31" width="20.140625" style="157" customWidth="1"/>
    <col min="32" max="32" width="5.7109375" style="825" customWidth="1"/>
    <col min="33" max="33" width="4.140625" style="75" customWidth="1"/>
    <col min="34" max="34" width="14.42578125" style="104" customWidth="1"/>
    <col min="35" max="35" width="6.42578125" style="78" bestFit="1" customWidth="1"/>
    <col min="36" max="36" width="16.7109375" style="78" customWidth="1"/>
    <col min="37" max="37" width="20.42578125" style="157" customWidth="1"/>
    <col min="38" max="38" width="5.7109375" style="825" customWidth="1"/>
    <col min="39" max="39" width="10.7109375" style="75" customWidth="1"/>
    <col min="40" max="40" width="3.28515625" style="78" customWidth="1"/>
    <col min="41" max="41" width="6.42578125" style="111" bestFit="1" customWidth="1"/>
    <col min="42" max="42" width="37.42578125" style="78" customWidth="1"/>
    <col min="43" max="16384" width="9.140625" style="78"/>
  </cols>
  <sheetData>
    <row r="1" spans="1:42" s="80" customFormat="1" ht="37.5" x14ac:dyDescent="0.7">
      <c r="A1" s="1121" t="s">
        <v>13</v>
      </c>
      <c r="B1" s="1121"/>
      <c r="C1" s="1121"/>
      <c r="D1" s="1121"/>
      <c r="E1" s="1121"/>
      <c r="F1" s="1121"/>
      <c r="G1" s="1121"/>
      <c r="H1" s="1121"/>
      <c r="I1" s="1121"/>
      <c r="J1" s="1121"/>
      <c r="K1" s="1121"/>
      <c r="L1" s="1121"/>
      <c r="M1" s="1121"/>
      <c r="N1" s="1121"/>
      <c r="O1" s="1121"/>
      <c r="P1" s="1121"/>
      <c r="Q1" s="1121"/>
      <c r="R1" s="1121"/>
      <c r="S1" s="1121"/>
      <c r="T1" s="1122"/>
      <c r="U1" s="1122"/>
      <c r="V1" s="1122"/>
      <c r="W1" s="1122"/>
      <c r="X1" s="1122"/>
      <c r="Y1" s="1122"/>
      <c r="Z1" s="1122"/>
      <c r="AA1" s="1122"/>
      <c r="AB1" s="1122"/>
      <c r="AC1" s="1122"/>
      <c r="AD1" s="1122"/>
      <c r="AE1" s="1122"/>
      <c r="AF1" s="1122"/>
      <c r="AG1" s="1122"/>
      <c r="AH1" s="1122"/>
      <c r="AI1" s="1122"/>
      <c r="AL1" s="826"/>
      <c r="AM1" s="79"/>
      <c r="AO1" s="111"/>
    </row>
    <row r="2" spans="1:42" s="80" customFormat="1" ht="37.5" x14ac:dyDescent="0.7">
      <c r="A2" s="1121" t="s">
        <v>165</v>
      </c>
      <c r="B2" s="1121"/>
      <c r="C2" s="1121"/>
      <c r="D2" s="1121"/>
      <c r="E2" s="1121"/>
      <c r="F2" s="1121"/>
      <c r="G2" s="1121"/>
      <c r="H2" s="1121"/>
      <c r="I2" s="1121"/>
      <c r="J2" s="1121"/>
      <c r="K2" s="1121"/>
      <c r="L2" s="1121"/>
      <c r="M2" s="1121"/>
      <c r="N2" s="1121"/>
      <c r="O2" s="1121"/>
      <c r="P2" s="1121"/>
      <c r="Q2" s="1121"/>
      <c r="R2" s="1121"/>
      <c r="S2" s="1121"/>
      <c r="T2" s="1121"/>
      <c r="U2" s="1121"/>
      <c r="V2" s="1121"/>
      <c r="W2" s="1121"/>
      <c r="X2" s="1121"/>
      <c r="Y2" s="1121"/>
      <c r="Z2" s="1122"/>
      <c r="AA2" s="1122"/>
      <c r="AB2" s="1122"/>
      <c r="AC2" s="1122"/>
      <c r="AD2" s="1122"/>
      <c r="AE2" s="1122"/>
      <c r="AF2" s="1122"/>
      <c r="AG2" s="1122"/>
      <c r="AH2" s="1122"/>
      <c r="AI2" s="1122"/>
      <c r="AL2" s="826"/>
      <c r="AM2" s="79"/>
      <c r="AO2" s="111"/>
    </row>
    <row r="3" spans="1:42" customFormat="1" ht="30" x14ac:dyDescent="0.35">
      <c r="A3" s="73"/>
      <c r="B3" s="73"/>
      <c r="C3" s="73"/>
      <c r="D3" s="543"/>
      <c r="E3" s="1123" t="s">
        <v>71</v>
      </c>
      <c r="F3" s="1124"/>
      <c r="G3" s="1124"/>
      <c r="H3" s="1124"/>
      <c r="I3" s="1124"/>
      <c r="J3" s="1124"/>
      <c r="K3" s="1124"/>
      <c r="L3" s="1124"/>
      <c r="M3" s="1124"/>
      <c r="N3" s="1124"/>
      <c r="O3" s="1124"/>
      <c r="P3" s="1124"/>
      <c r="Q3" s="1124"/>
      <c r="R3" s="1124"/>
      <c r="S3" s="1124"/>
      <c r="T3" s="1124"/>
      <c r="U3" s="1124"/>
      <c r="V3" s="1124"/>
      <c r="W3" s="1124"/>
      <c r="X3" s="1124"/>
      <c r="Y3" s="1124"/>
      <c r="Z3" s="1124"/>
      <c r="AA3" s="1124"/>
      <c r="AB3" s="1124"/>
      <c r="AC3" s="1124"/>
      <c r="AD3" s="74"/>
      <c r="AE3" s="74"/>
      <c r="AF3" s="816"/>
      <c r="AG3" s="82"/>
      <c r="AH3" s="549"/>
      <c r="AI3" s="15"/>
      <c r="AJ3" s="15"/>
      <c r="AK3" s="15"/>
      <c r="AL3" s="816"/>
      <c r="AM3" s="15"/>
      <c r="AN3" s="15"/>
      <c r="AO3" s="15"/>
      <c r="AP3" s="15"/>
    </row>
    <row r="4" spans="1:42" customFormat="1" ht="30" x14ac:dyDescent="0.35">
      <c r="A4" s="73"/>
      <c r="B4" s="73"/>
      <c r="C4" s="73"/>
      <c r="D4" s="543"/>
      <c r="E4" s="1124"/>
      <c r="F4" s="1124"/>
      <c r="G4" s="1124"/>
      <c r="H4" s="1124"/>
      <c r="I4" s="1124"/>
      <c r="J4" s="1124"/>
      <c r="K4" s="1124"/>
      <c r="L4" s="1124"/>
      <c r="M4" s="1124"/>
      <c r="N4" s="1124"/>
      <c r="O4" s="1124"/>
      <c r="P4" s="1124"/>
      <c r="Q4" s="1124"/>
      <c r="R4" s="1124"/>
      <c r="S4" s="1124"/>
      <c r="T4" s="1124"/>
      <c r="U4" s="1124"/>
      <c r="V4" s="1124"/>
      <c r="W4" s="1124"/>
      <c r="X4" s="1124"/>
      <c r="Y4" s="1124"/>
      <c r="Z4" s="1124"/>
      <c r="AA4" s="1124"/>
      <c r="AB4" s="1124"/>
      <c r="AC4" s="1124"/>
      <c r="AD4" s="74"/>
      <c r="AE4" s="74"/>
      <c r="AF4" s="816"/>
      <c r="AG4" s="82"/>
      <c r="AH4" s="549"/>
      <c r="AI4" s="15"/>
      <c r="AJ4" s="15"/>
      <c r="AK4" s="15"/>
      <c r="AL4" s="816"/>
      <c r="AM4" s="15"/>
      <c r="AN4" s="15"/>
      <c r="AO4" s="15"/>
      <c r="AP4" s="15"/>
    </row>
    <row r="5" spans="1:42" s="111" customFormat="1" ht="30" customHeight="1" thickBot="1" x14ac:dyDescent="0.45">
      <c r="A5" s="494"/>
      <c r="B5" s="495"/>
      <c r="D5" s="1085" t="s">
        <v>514</v>
      </c>
      <c r="E5" s="1085"/>
      <c r="F5" s="1085"/>
      <c r="G5" s="1085"/>
      <c r="H5" s="1085"/>
      <c r="I5" s="135"/>
      <c r="J5" s="544"/>
      <c r="L5" s="167"/>
      <c r="M5" s="135"/>
      <c r="N5" s="166"/>
      <c r="O5" s="165"/>
      <c r="P5" s="104"/>
      <c r="R5" s="49"/>
      <c r="S5" s="135"/>
      <c r="T5" s="166"/>
      <c r="U5" s="165"/>
      <c r="V5" s="104"/>
      <c r="W5" s="105" t="s">
        <v>8</v>
      </c>
      <c r="Y5" s="135"/>
      <c r="Z5" s="109"/>
      <c r="AA5" s="135"/>
      <c r="AB5" s="104"/>
      <c r="AE5" s="135"/>
      <c r="AF5" s="817"/>
      <c r="AG5" s="108"/>
      <c r="AH5" s="104"/>
      <c r="AK5" s="135"/>
      <c r="AL5" s="817"/>
      <c r="AM5" s="108"/>
    </row>
    <row r="6" spans="1:42" s="111" customFormat="1" ht="30" customHeight="1" thickBot="1" x14ac:dyDescent="0.45">
      <c r="A6" s="168">
        <v>1</v>
      </c>
      <c r="B6" s="491" t="str">
        <f>'BOYS ENTRIES'!C19&amp;" "&amp;'BOYS ENTRIES'!B19</f>
        <v>Damian Groenewald</v>
      </c>
      <c r="D6" s="852" t="s">
        <v>460</v>
      </c>
      <c r="E6" s="137"/>
      <c r="F6" s="91"/>
      <c r="G6" s="138"/>
      <c r="H6" s="889"/>
      <c r="I6" s="165"/>
      <c r="J6" s="989" t="s">
        <v>460</v>
      </c>
      <c r="K6" s="137"/>
      <c r="L6" s="169"/>
      <c r="M6" s="112"/>
      <c r="N6" s="794"/>
      <c r="O6" s="113"/>
      <c r="P6" s="989" t="s">
        <v>460</v>
      </c>
      <c r="Q6" s="137"/>
      <c r="R6" s="50"/>
      <c r="S6" s="138"/>
      <c r="T6" s="803"/>
      <c r="U6" s="113"/>
      <c r="V6" s="989" t="s">
        <v>460</v>
      </c>
      <c r="W6" s="133"/>
      <c r="X6" s="96"/>
      <c r="Y6" s="114"/>
      <c r="Z6" s="115"/>
      <c r="AA6" s="170"/>
      <c r="AB6" s="989" t="s">
        <v>460</v>
      </c>
      <c r="AC6" s="133"/>
      <c r="AD6" s="99"/>
      <c r="AE6" s="114"/>
      <c r="AF6" s="818"/>
      <c r="AG6" s="170"/>
      <c r="AH6" s="881" t="s">
        <v>460</v>
      </c>
      <c r="AI6" s="133"/>
      <c r="AJ6" s="99"/>
      <c r="AK6" s="114"/>
      <c r="AL6" s="818"/>
      <c r="AM6" s="171"/>
      <c r="AN6" s="172"/>
      <c r="AO6" s="67" t="s">
        <v>7</v>
      </c>
      <c r="AP6" s="173"/>
    </row>
    <row r="7" spans="1:42" s="111" customFormat="1" ht="30" customHeight="1" x14ac:dyDescent="0.4">
      <c r="A7" s="174">
        <v>2</v>
      </c>
      <c r="B7" s="492" t="str">
        <f>'BOYS ENTRIES'!C20&amp;" "&amp;'BOYS ENTRIES'!B20</f>
        <v>Jarrod Cousins</v>
      </c>
      <c r="D7" s="853">
        <v>118</v>
      </c>
      <c r="E7" s="139"/>
      <c r="F7" s="93" t="s">
        <v>172</v>
      </c>
      <c r="G7" s="140"/>
      <c r="H7" s="890"/>
      <c r="I7" s="165"/>
      <c r="J7" s="990">
        <f>D31+1</f>
        <v>123</v>
      </c>
      <c r="K7" s="139"/>
      <c r="L7" s="175"/>
      <c r="M7" s="117"/>
      <c r="N7" s="795"/>
      <c r="O7" s="113"/>
      <c r="P7" s="990">
        <f>J50+1</f>
        <v>131</v>
      </c>
      <c r="Q7" s="139"/>
      <c r="R7" s="51"/>
      <c r="S7" s="140"/>
      <c r="T7" s="804"/>
      <c r="U7" s="113"/>
      <c r="V7" s="990">
        <f>P50+1</f>
        <v>139</v>
      </c>
      <c r="W7" s="134"/>
      <c r="X7" s="56"/>
      <c r="Y7" s="120"/>
      <c r="Z7" s="122"/>
      <c r="AA7" s="170"/>
      <c r="AB7" s="990">
        <f>V50+1</f>
        <v>147</v>
      </c>
      <c r="AC7" s="134"/>
      <c r="AD7" s="97"/>
      <c r="AE7" s="120"/>
      <c r="AF7" s="819"/>
      <c r="AG7" s="170"/>
      <c r="AH7" s="882">
        <f>AB50+1</f>
        <v>155</v>
      </c>
      <c r="AI7" s="134"/>
      <c r="AJ7" s="56"/>
      <c r="AK7" s="120"/>
      <c r="AL7" s="819"/>
      <c r="AM7" s="176">
        <f>Z8+AF8+AL8</f>
        <v>0</v>
      </c>
      <c r="AN7" s="177"/>
      <c r="AO7" s="134"/>
      <c r="AP7" s="173"/>
    </row>
    <row r="8" spans="1:42" s="111" customFormat="1" ht="30" customHeight="1" thickBot="1" x14ac:dyDescent="0.45">
      <c r="A8" s="174">
        <v>3</v>
      </c>
      <c r="B8" s="492" t="str">
        <f>'BOYS ENTRIES'!C21&amp;" "&amp;'BOYS ENTRIES'!B21</f>
        <v>Hubert van Eck</v>
      </c>
      <c r="D8" s="854" t="s">
        <v>461</v>
      </c>
      <c r="E8" s="141">
        <v>12</v>
      </c>
      <c r="F8" s="116" t="str">
        <f>B17</f>
        <v>Wouter Kuhn (W/D)</v>
      </c>
      <c r="G8" s="140"/>
      <c r="H8" s="891">
        <v>3</v>
      </c>
      <c r="I8" s="165"/>
      <c r="J8" s="991" t="s">
        <v>461</v>
      </c>
      <c r="K8" s="141">
        <v>1</v>
      </c>
      <c r="L8" s="175" t="str">
        <f>B6</f>
        <v>Damian Groenewald</v>
      </c>
      <c r="M8" s="117"/>
      <c r="N8" s="796"/>
      <c r="O8" s="113"/>
      <c r="P8" s="991" t="s">
        <v>461</v>
      </c>
      <c r="Q8" s="141">
        <v>1</v>
      </c>
      <c r="R8" s="52" t="str">
        <f>IF(N11=3,L11,L8)</f>
        <v>Damian Groenewald</v>
      </c>
      <c r="S8" s="140"/>
      <c r="T8" s="805"/>
      <c r="U8" s="113"/>
      <c r="V8" s="991" t="s">
        <v>461</v>
      </c>
      <c r="W8" s="118">
        <v>1</v>
      </c>
      <c r="X8" s="57" t="str">
        <f>IF(T11=3,R11,R8)</f>
        <v>Damian Groenewald</v>
      </c>
      <c r="Y8" s="120"/>
      <c r="Z8" s="121"/>
      <c r="AA8" s="170"/>
      <c r="AB8" s="991" t="s">
        <v>461</v>
      </c>
      <c r="AC8" s="118">
        <v>1</v>
      </c>
      <c r="AD8" s="57" t="str">
        <f>+X8</f>
        <v>Damian Groenewald</v>
      </c>
      <c r="AE8" s="120"/>
      <c r="AF8" s="820"/>
      <c r="AG8" s="170"/>
      <c r="AH8" s="883" t="s">
        <v>461</v>
      </c>
      <c r="AI8" s="118">
        <v>1</v>
      </c>
      <c r="AJ8" s="57" t="str">
        <f>+X8</f>
        <v>Damian Groenewald</v>
      </c>
      <c r="AK8" s="119"/>
      <c r="AL8" s="820"/>
      <c r="AM8" s="154"/>
      <c r="AN8" s="177"/>
      <c r="AO8" s="126">
        <v>1</v>
      </c>
      <c r="AP8" s="67"/>
    </row>
    <row r="9" spans="1:42" s="111" customFormat="1" ht="30" customHeight="1" thickBot="1" x14ac:dyDescent="0.45">
      <c r="A9" s="174">
        <v>4</v>
      </c>
      <c r="B9" s="492" t="str">
        <f>'BOYS ENTRIES'!C22&amp;" "&amp;'BOYS ENTRIES'!B22</f>
        <v>Luhann Groenewald</v>
      </c>
      <c r="D9" s="853"/>
      <c r="E9" s="141"/>
      <c r="F9" s="93"/>
      <c r="G9" s="140"/>
      <c r="H9" s="890"/>
      <c r="I9" s="165"/>
      <c r="J9" s="990">
        <v>5</v>
      </c>
      <c r="K9" s="141"/>
      <c r="L9" s="175"/>
      <c r="M9" s="117"/>
      <c r="N9" s="795"/>
      <c r="O9" s="113"/>
      <c r="P9" s="990">
        <v>5</v>
      </c>
      <c r="Q9" s="141"/>
      <c r="R9" s="52"/>
      <c r="S9" s="140"/>
      <c r="T9" s="804"/>
      <c r="U9" s="113"/>
      <c r="V9" s="990">
        <v>5</v>
      </c>
      <c r="W9" s="118"/>
      <c r="X9" s="57"/>
      <c r="Y9" s="120"/>
      <c r="Z9" s="122"/>
      <c r="AA9" s="170"/>
      <c r="AB9" s="990">
        <v>5</v>
      </c>
      <c r="AC9" s="118"/>
      <c r="AD9" s="57"/>
      <c r="AE9" s="120"/>
      <c r="AF9" s="819"/>
      <c r="AG9" s="170"/>
      <c r="AH9" s="882">
        <v>1</v>
      </c>
      <c r="AI9" s="118"/>
      <c r="AJ9" s="57"/>
      <c r="AK9" s="119"/>
      <c r="AL9" s="819"/>
      <c r="AM9" s="108"/>
      <c r="AN9" s="177"/>
      <c r="AO9" s="67" t="s">
        <v>7</v>
      </c>
      <c r="AP9" s="173"/>
    </row>
    <row r="10" spans="1:42" s="111" customFormat="1" ht="30" customHeight="1" x14ac:dyDescent="0.4">
      <c r="A10" s="174">
        <v>5</v>
      </c>
      <c r="B10" s="492" t="str">
        <f>'BOYS ENTRIES'!C23&amp;" "&amp;'BOYS ENTRIES'!B23</f>
        <v>Richard Upfold</v>
      </c>
      <c r="D10" s="854" t="s">
        <v>463</v>
      </c>
      <c r="E10" s="141"/>
      <c r="F10" s="93" t="s">
        <v>508</v>
      </c>
      <c r="G10" s="140"/>
      <c r="H10" s="890"/>
      <c r="I10" s="165"/>
      <c r="J10" s="991" t="s">
        <v>462</v>
      </c>
      <c r="K10" s="141"/>
      <c r="L10" s="175"/>
      <c r="M10" s="117"/>
      <c r="N10" s="795"/>
      <c r="O10" s="113"/>
      <c r="P10" s="991" t="s">
        <v>462</v>
      </c>
      <c r="Q10" s="141"/>
      <c r="R10" s="52"/>
      <c r="S10" s="140"/>
      <c r="T10" s="804"/>
      <c r="U10" s="113"/>
      <c r="V10" s="991" t="s">
        <v>462</v>
      </c>
      <c r="W10" s="118"/>
      <c r="X10" s="57"/>
      <c r="Y10" s="120"/>
      <c r="Z10" s="122"/>
      <c r="AA10" s="170"/>
      <c r="AB10" s="991" t="s">
        <v>462</v>
      </c>
      <c r="AC10" s="118"/>
      <c r="AD10" s="57"/>
      <c r="AE10" s="120"/>
      <c r="AF10" s="819"/>
      <c r="AG10" s="170"/>
      <c r="AH10" s="883" t="s">
        <v>464</v>
      </c>
      <c r="AI10" s="118"/>
      <c r="AJ10" s="57"/>
      <c r="AK10" s="119"/>
      <c r="AL10" s="819"/>
      <c r="AM10" s="108"/>
      <c r="AN10" s="177"/>
      <c r="AO10" s="118"/>
      <c r="AP10" s="173"/>
    </row>
    <row r="11" spans="1:42" s="111" customFormat="1" ht="30" customHeight="1" thickBot="1" x14ac:dyDescent="0.45">
      <c r="A11" s="174">
        <v>6</v>
      </c>
      <c r="B11" s="492" t="str">
        <f>'BOYS ENTRIES'!C24&amp;" "&amp;'BOYS ENTRIES'!B24</f>
        <v>Nikhil Pather</v>
      </c>
      <c r="D11" s="855"/>
      <c r="E11" s="141">
        <v>21</v>
      </c>
      <c r="F11" s="116" t="str">
        <f>B26</f>
        <v>PG Coetzer (W/D)</v>
      </c>
      <c r="G11" s="140"/>
      <c r="H11" s="892">
        <v>0</v>
      </c>
      <c r="I11" s="140"/>
      <c r="J11" s="992" t="s">
        <v>469</v>
      </c>
      <c r="K11" s="142">
        <v>16</v>
      </c>
      <c r="L11" s="101"/>
      <c r="M11" s="124"/>
      <c r="N11" s="797"/>
      <c r="O11" s="113"/>
      <c r="P11" s="992" t="s">
        <v>470</v>
      </c>
      <c r="Q11" s="142">
        <v>8</v>
      </c>
      <c r="R11" s="53" t="str">
        <f>IF(N54=3,L54,L51)</f>
        <v>Aren Repko</v>
      </c>
      <c r="S11" s="144"/>
      <c r="T11" s="806"/>
      <c r="U11" s="125"/>
      <c r="V11" s="992" t="s">
        <v>476</v>
      </c>
      <c r="W11" s="126">
        <v>4</v>
      </c>
      <c r="X11" s="58" t="str">
        <f>IF(T29=3,R29,R26)</f>
        <v>Luhann Groenewald</v>
      </c>
      <c r="Y11" s="128"/>
      <c r="Z11" s="136"/>
      <c r="AA11" s="178"/>
      <c r="AB11" s="992" t="s">
        <v>10</v>
      </c>
      <c r="AC11" s="126">
        <v>3</v>
      </c>
      <c r="AD11" s="58" t="str">
        <f>+X17</f>
        <v>Hubert van Eck</v>
      </c>
      <c r="AE11" s="128"/>
      <c r="AF11" s="821"/>
      <c r="AG11" s="122"/>
      <c r="AH11" s="884" t="s">
        <v>471</v>
      </c>
      <c r="AI11" s="126">
        <v>2</v>
      </c>
      <c r="AJ11" s="58" t="str">
        <f>+X14</f>
        <v>Jarrod Cousins</v>
      </c>
      <c r="AK11" s="127"/>
      <c r="AL11" s="821"/>
      <c r="AM11" s="154">
        <f>Z14+AF14+AL11</f>
        <v>0</v>
      </c>
      <c r="AN11" s="179"/>
      <c r="AO11" s="126">
        <v>2</v>
      </c>
      <c r="AP11" s="67"/>
    </row>
    <row r="12" spans="1:42" s="111" customFormat="1" ht="30" customHeight="1" thickBot="1" x14ac:dyDescent="0.45">
      <c r="A12" s="174">
        <v>7</v>
      </c>
      <c r="B12" s="492" t="s">
        <v>500</v>
      </c>
      <c r="D12" s="852" t="s">
        <v>460</v>
      </c>
      <c r="E12" s="137"/>
      <c r="F12" s="91"/>
      <c r="G12" s="138"/>
      <c r="H12" s="889"/>
      <c r="I12" s="165"/>
      <c r="J12" s="852" t="s">
        <v>460</v>
      </c>
      <c r="K12" s="137"/>
      <c r="L12" s="169"/>
      <c r="M12" s="112"/>
      <c r="N12" s="794"/>
      <c r="O12" s="113"/>
      <c r="P12" s="852" t="s">
        <v>460</v>
      </c>
      <c r="Q12" s="137"/>
      <c r="R12" s="54"/>
      <c r="S12" s="138"/>
      <c r="T12" s="807"/>
      <c r="U12" s="113"/>
      <c r="V12" s="989" t="s">
        <v>460</v>
      </c>
      <c r="W12" s="133"/>
      <c r="X12" s="59"/>
      <c r="Y12" s="114"/>
      <c r="Z12" s="115"/>
      <c r="AA12" s="170"/>
      <c r="AB12" s="989" t="s">
        <v>460</v>
      </c>
      <c r="AC12" s="133"/>
      <c r="AD12" s="59"/>
      <c r="AE12" s="114"/>
      <c r="AF12" s="818"/>
      <c r="AG12" s="170"/>
      <c r="AH12" s="881" t="s">
        <v>460</v>
      </c>
      <c r="AI12" s="133"/>
      <c r="AJ12" s="59"/>
      <c r="AK12" s="129"/>
      <c r="AL12" s="818"/>
      <c r="AM12" s="180"/>
      <c r="AN12" s="177"/>
      <c r="AO12" s="67" t="s">
        <v>7</v>
      </c>
      <c r="AP12" s="173"/>
    </row>
    <row r="13" spans="1:42" s="111" customFormat="1" ht="30" customHeight="1" x14ac:dyDescent="0.4">
      <c r="A13" s="174">
        <v>8</v>
      </c>
      <c r="B13" s="492" t="str">
        <f>'BOYS ENTRIES'!C26&amp;" "&amp;'BOYS ENTRIES'!B26</f>
        <v>Aren Repko</v>
      </c>
      <c r="D13" s="853">
        <f>D7+1</f>
        <v>119</v>
      </c>
      <c r="E13" s="139"/>
      <c r="F13" s="93"/>
      <c r="G13" s="140"/>
      <c r="H13" s="890"/>
      <c r="I13" s="165"/>
      <c r="J13" s="853">
        <f>J7+1</f>
        <v>124</v>
      </c>
      <c r="K13" s="139"/>
      <c r="L13" s="175"/>
      <c r="M13" s="117"/>
      <c r="N13" s="795"/>
      <c r="O13" s="113"/>
      <c r="P13" s="853">
        <f>P7+1</f>
        <v>132</v>
      </c>
      <c r="Q13" s="139"/>
      <c r="R13" s="52"/>
      <c r="S13" s="140"/>
      <c r="T13" s="808"/>
      <c r="U13" s="113"/>
      <c r="V13" s="990">
        <f>V7+1</f>
        <v>140</v>
      </c>
      <c r="W13" s="134"/>
      <c r="X13" s="57"/>
      <c r="Y13" s="120"/>
      <c r="Z13" s="122"/>
      <c r="AA13" s="170"/>
      <c r="AB13" s="990">
        <f>AB7+1</f>
        <v>148</v>
      </c>
      <c r="AC13" s="134"/>
      <c r="AD13" s="57"/>
      <c r="AE13" s="120"/>
      <c r="AF13" s="819"/>
      <c r="AG13" s="170"/>
      <c r="AH13" s="882">
        <f>AH7+1</f>
        <v>156</v>
      </c>
      <c r="AI13" s="134"/>
      <c r="AJ13" s="57"/>
      <c r="AK13" s="119"/>
      <c r="AL13" s="819"/>
      <c r="AM13" s="108"/>
      <c r="AN13" s="177"/>
      <c r="AO13" s="134"/>
      <c r="AP13" s="173"/>
    </row>
    <row r="14" spans="1:42" s="111" customFormat="1" ht="30" customHeight="1" thickBot="1" x14ac:dyDescent="0.45">
      <c r="A14" s="174">
        <v>9</v>
      </c>
      <c r="B14" s="492" t="str">
        <f>'BOYS ENTRIES'!C27&amp;" "&amp;'BOYS ENTRIES'!B27</f>
        <v>Nathan Arnoldi</v>
      </c>
      <c r="D14" s="854" t="s">
        <v>461</v>
      </c>
      <c r="E14" s="141">
        <v>13</v>
      </c>
      <c r="F14" s="93" t="str">
        <f>B18</f>
        <v>Matthew Randle</v>
      </c>
      <c r="G14" s="140"/>
      <c r="H14" s="891"/>
      <c r="I14" s="165"/>
      <c r="J14" s="854" t="s">
        <v>461</v>
      </c>
      <c r="K14" s="141">
        <v>2</v>
      </c>
      <c r="L14" s="175" t="str">
        <f>B7</f>
        <v>Jarrod Cousins</v>
      </c>
      <c r="M14" s="117"/>
      <c r="N14" s="795"/>
      <c r="O14" s="113"/>
      <c r="P14" s="854" t="s">
        <v>461</v>
      </c>
      <c r="Q14" s="141">
        <v>2</v>
      </c>
      <c r="R14" s="52" t="str">
        <f>IF(N17=3,L17,L14)</f>
        <v>Jarrod Cousins</v>
      </c>
      <c r="S14" s="140"/>
      <c r="T14" s="809"/>
      <c r="U14" s="113"/>
      <c r="V14" s="991" t="s">
        <v>461</v>
      </c>
      <c r="W14" s="118">
        <v>2</v>
      </c>
      <c r="X14" s="57" t="str">
        <f>IF(T17=3,R17,R14)</f>
        <v>Jarrod Cousins</v>
      </c>
      <c r="Y14" s="120"/>
      <c r="Z14" s="121"/>
      <c r="AA14" s="170"/>
      <c r="AB14" s="991" t="s">
        <v>461</v>
      </c>
      <c r="AC14" s="118">
        <v>2</v>
      </c>
      <c r="AD14" s="57" t="str">
        <f>+X14</f>
        <v>Jarrod Cousins</v>
      </c>
      <c r="AE14" s="120"/>
      <c r="AF14" s="820"/>
      <c r="AG14" s="170"/>
      <c r="AH14" s="883" t="s">
        <v>461</v>
      </c>
      <c r="AI14" s="118">
        <v>3</v>
      </c>
      <c r="AJ14" s="57" t="str">
        <f>+X17</f>
        <v>Hubert van Eck</v>
      </c>
      <c r="AK14" s="119"/>
      <c r="AL14" s="820"/>
      <c r="AM14" s="154">
        <f>Z11+AF17+AL14</f>
        <v>0</v>
      </c>
      <c r="AN14" s="177"/>
      <c r="AO14" s="126">
        <v>3</v>
      </c>
      <c r="AP14" s="67"/>
    </row>
    <row r="15" spans="1:42" s="111" customFormat="1" ht="30" customHeight="1" x14ac:dyDescent="0.4">
      <c r="A15" s="174">
        <v>10</v>
      </c>
      <c r="B15" s="492" t="s">
        <v>501</v>
      </c>
      <c r="D15" s="853">
        <v>6</v>
      </c>
      <c r="E15" s="141"/>
      <c r="F15" s="93"/>
      <c r="G15" s="140"/>
      <c r="H15" s="890"/>
      <c r="I15" s="165"/>
      <c r="J15" s="853">
        <v>6</v>
      </c>
      <c r="K15" s="141"/>
      <c r="L15" s="175"/>
      <c r="M15" s="117"/>
      <c r="N15" s="795"/>
      <c r="O15" s="113"/>
      <c r="P15" s="853">
        <v>7</v>
      </c>
      <c r="Q15" s="141"/>
      <c r="R15" s="52"/>
      <c r="S15" s="140"/>
      <c r="T15" s="808"/>
      <c r="U15" s="113"/>
      <c r="V15" s="990">
        <v>5</v>
      </c>
      <c r="W15" s="118"/>
      <c r="X15" s="57"/>
      <c r="Y15" s="120"/>
      <c r="Z15" s="122"/>
      <c r="AA15" s="170"/>
      <c r="AB15" s="990">
        <v>5</v>
      </c>
      <c r="AC15" s="118"/>
      <c r="AD15" s="57"/>
      <c r="AE15" s="120"/>
      <c r="AF15" s="819"/>
      <c r="AG15" s="170"/>
      <c r="AH15" s="882">
        <v>5</v>
      </c>
      <c r="AI15" s="118"/>
      <c r="AJ15" s="57"/>
      <c r="AK15" s="119"/>
      <c r="AL15" s="819"/>
      <c r="AM15" s="108"/>
      <c r="AN15" s="177"/>
      <c r="AO15" s="118"/>
      <c r="AP15" s="173"/>
    </row>
    <row r="16" spans="1:42" s="111" customFormat="1" ht="30" customHeight="1" x14ac:dyDescent="0.4">
      <c r="A16" s="174">
        <v>11</v>
      </c>
      <c r="B16" s="492" t="str">
        <f>'BOYS ENTRIES'!C29&amp;" "&amp;'BOYS ENTRIES'!B29</f>
        <v>Tian Smit</v>
      </c>
      <c r="D16" s="854" t="s">
        <v>463</v>
      </c>
      <c r="E16" s="141"/>
      <c r="F16" s="93"/>
      <c r="G16" s="140"/>
      <c r="H16" s="890"/>
      <c r="I16" s="165"/>
      <c r="J16" s="854" t="s">
        <v>463</v>
      </c>
      <c r="K16" s="141"/>
      <c r="L16" s="175"/>
      <c r="M16" s="117"/>
      <c r="N16" s="795"/>
      <c r="O16" s="113"/>
      <c r="P16" s="854" t="s">
        <v>463</v>
      </c>
      <c r="Q16" s="141"/>
      <c r="R16" s="52"/>
      <c r="S16" s="140"/>
      <c r="T16" s="808"/>
      <c r="U16" s="113"/>
      <c r="V16" s="991" t="s">
        <v>462</v>
      </c>
      <c r="W16" s="118"/>
      <c r="X16" s="57"/>
      <c r="Y16" s="120"/>
      <c r="Z16" s="122"/>
      <c r="AA16" s="170"/>
      <c r="AB16" s="991" t="s">
        <v>462</v>
      </c>
      <c r="AC16" s="118"/>
      <c r="AD16" s="57"/>
      <c r="AE16" s="120"/>
      <c r="AF16" s="819"/>
      <c r="AG16" s="170"/>
      <c r="AH16" s="883" t="s">
        <v>464</v>
      </c>
      <c r="AI16" s="118"/>
      <c r="AJ16" s="57"/>
      <c r="AK16" s="119"/>
      <c r="AL16" s="819"/>
      <c r="AM16" s="176"/>
      <c r="AN16" s="177"/>
      <c r="AO16" s="118"/>
      <c r="AP16" s="173"/>
    </row>
    <row r="17" spans="1:42" s="111" customFormat="1" ht="30" customHeight="1" thickBot="1" x14ac:dyDescent="0.45">
      <c r="A17" s="174">
        <v>12</v>
      </c>
      <c r="B17" s="784" t="s">
        <v>506</v>
      </c>
      <c r="D17" s="855" t="s">
        <v>83</v>
      </c>
      <c r="E17" s="141">
        <v>20</v>
      </c>
      <c r="F17" s="93" t="str">
        <f>B25</f>
        <v>Hanro Poggenpoel</v>
      </c>
      <c r="G17" s="140"/>
      <c r="H17" s="892"/>
      <c r="I17" s="140"/>
      <c r="J17" s="855" t="s">
        <v>17</v>
      </c>
      <c r="K17" s="142">
        <v>15</v>
      </c>
      <c r="L17" s="123"/>
      <c r="M17" s="124"/>
      <c r="N17" s="798"/>
      <c r="O17" s="113"/>
      <c r="P17" s="855" t="s">
        <v>20</v>
      </c>
      <c r="Q17" s="142">
        <v>7</v>
      </c>
      <c r="R17" s="53" t="str">
        <f>IF(N48=3,L48,L45)</f>
        <v>Jacobus Botha</v>
      </c>
      <c r="S17" s="144"/>
      <c r="T17" s="810"/>
      <c r="U17" s="113"/>
      <c r="V17" s="992" t="s">
        <v>86</v>
      </c>
      <c r="W17" s="126">
        <v>3</v>
      </c>
      <c r="X17" s="58" t="str">
        <f>IF(T23=3,R23,R20)</f>
        <v>Hubert van Eck</v>
      </c>
      <c r="Y17" s="128"/>
      <c r="Z17" s="136"/>
      <c r="AA17" s="170"/>
      <c r="AB17" s="992" t="s">
        <v>9</v>
      </c>
      <c r="AC17" s="126">
        <v>4</v>
      </c>
      <c r="AD17" s="58" t="str">
        <f>+X11</f>
        <v>Luhann Groenewald</v>
      </c>
      <c r="AE17" s="128"/>
      <c r="AF17" s="821"/>
      <c r="AG17" s="122"/>
      <c r="AH17" s="884" t="s">
        <v>472</v>
      </c>
      <c r="AI17" s="126">
        <v>4</v>
      </c>
      <c r="AJ17" s="58" t="str">
        <f>+X11</f>
        <v>Luhann Groenewald</v>
      </c>
      <c r="AK17" s="127"/>
      <c r="AL17" s="821"/>
      <c r="AM17" s="154">
        <f>Z17+AF11+AL17</f>
        <v>0</v>
      </c>
      <c r="AN17" s="179"/>
      <c r="AO17" s="126">
        <v>4</v>
      </c>
      <c r="AP17" s="67"/>
    </row>
    <row r="18" spans="1:42" s="111" customFormat="1" ht="30" customHeight="1" x14ac:dyDescent="0.4">
      <c r="A18" s="174">
        <v>13</v>
      </c>
      <c r="B18" s="492" t="str">
        <f>'BOYS ENTRIES'!C31&amp;" "&amp;'BOYS ENTRIES'!B31</f>
        <v>Matthew Randle</v>
      </c>
      <c r="D18" s="852" t="s">
        <v>460</v>
      </c>
      <c r="E18" s="137"/>
      <c r="F18" s="91"/>
      <c r="G18" s="138"/>
      <c r="H18" s="889"/>
      <c r="I18" s="165"/>
      <c r="J18" s="989" t="s">
        <v>460</v>
      </c>
      <c r="K18" s="137"/>
      <c r="L18" s="169"/>
      <c r="M18" s="112"/>
      <c r="N18" s="794"/>
      <c r="O18" s="113"/>
      <c r="P18" s="989" t="s">
        <v>460</v>
      </c>
      <c r="Q18" s="137"/>
      <c r="R18" s="54"/>
      <c r="S18" s="138"/>
      <c r="T18" s="807"/>
      <c r="U18" s="113"/>
      <c r="V18" s="989" t="s">
        <v>460</v>
      </c>
      <c r="W18" s="145"/>
      <c r="X18" s="61"/>
      <c r="Y18" s="147"/>
      <c r="Z18" s="146"/>
      <c r="AA18" s="181"/>
      <c r="AB18" s="989" t="s">
        <v>460</v>
      </c>
      <c r="AC18" s="145"/>
      <c r="AD18" s="61"/>
      <c r="AE18" s="147"/>
      <c r="AF18" s="822"/>
      <c r="AG18" s="181"/>
      <c r="AH18" s="881" t="s">
        <v>460</v>
      </c>
      <c r="AI18" s="145"/>
      <c r="AJ18" s="61"/>
      <c r="AK18" s="147"/>
      <c r="AL18" s="822"/>
      <c r="AM18" s="108"/>
      <c r="AN18" s="131"/>
      <c r="AO18" s="182"/>
      <c r="AP18" s="100"/>
    </row>
    <row r="19" spans="1:42" s="111" customFormat="1" ht="30" customHeight="1" x14ac:dyDescent="0.4">
      <c r="A19" s="174">
        <v>14</v>
      </c>
      <c r="B19" s="492" t="str">
        <f>'BOYS ENTRIES'!C32&amp;" "&amp;'BOYS ENTRIES'!B32</f>
        <v>Bernard Wentzel</v>
      </c>
      <c r="D19" s="853">
        <f>D13+1</f>
        <v>120</v>
      </c>
      <c r="E19" s="139"/>
      <c r="F19" s="93"/>
      <c r="G19" s="140"/>
      <c r="H19" s="890"/>
      <c r="I19" s="165"/>
      <c r="J19" s="990">
        <f>J13+1</f>
        <v>125</v>
      </c>
      <c r="K19" s="139"/>
      <c r="L19" s="175"/>
      <c r="M19" s="117"/>
      <c r="N19" s="795"/>
      <c r="O19" s="113"/>
      <c r="P19" s="990">
        <f>P13+1</f>
        <v>133</v>
      </c>
      <c r="Q19" s="139"/>
      <c r="R19" s="52"/>
      <c r="S19" s="140"/>
      <c r="T19" s="808"/>
      <c r="U19" s="113"/>
      <c r="V19" s="990">
        <f>V13+1</f>
        <v>141</v>
      </c>
      <c r="W19" s="148"/>
      <c r="X19" s="62"/>
      <c r="Y19" s="150"/>
      <c r="Z19" s="149"/>
      <c r="AA19" s="181"/>
      <c r="AB19" s="990">
        <f>AB13+1</f>
        <v>149</v>
      </c>
      <c r="AC19" s="148"/>
      <c r="AD19" s="62"/>
      <c r="AE19" s="150"/>
      <c r="AF19" s="823"/>
      <c r="AG19" s="181"/>
      <c r="AH19" s="882">
        <f>AH13+1</f>
        <v>157</v>
      </c>
      <c r="AI19" s="148"/>
      <c r="AJ19" s="62"/>
      <c r="AK19" s="150"/>
      <c r="AL19" s="823"/>
      <c r="AM19" s="176"/>
      <c r="AN19" s="183"/>
      <c r="AO19" s="184"/>
      <c r="AP19" s="185"/>
    </row>
    <row r="20" spans="1:42" s="111" customFormat="1" ht="30" customHeight="1" thickBot="1" x14ac:dyDescent="0.45">
      <c r="A20" s="174">
        <v>15</v>
      </c>
      <c r="B20" s="492" t="str">
        <f>'BOYS ENTRIES'!C33&amp;" "&amp;'BOYS ENTRIES'!B33</f>
        <v>Ethan Mc Donald</v>
      </c>
      <c r="D20" s="854" t="s">
        <v>461</v>
      </c>
      <c r="E20" s="141">
        <v>14</v>
      </c>
      <c r="F20" s="93" t="str">
        <f>B19</f>
        <v>Bernard Wentzel</v>
      </c>
      <c r="G20" s="140"/>
      <c r="H20" s="891">
        <v>3</v>
      </c>
      <c r="I20" s="165"/>
      <c r="J20" s="991" t="s">
        <v>461</v>
      </c>
      <c r="K20" s="141">
        <v>3</v>
      </c>
      <c r="L20" s="175" t="str">
        <f>B8</f>
        <v>Hubert van Eck</v>
      </c>
      <c r="M20" s="117"/>
      <c r="N20" s="795"/>
      <c r="O20" s="113"/>
      <c r="P20" s="991" t="s">
        <v>461</v>
      </c>
      <c r="Q20" s="141">
        <v>3</v>
      </c>
      <c r="R20" s="95" t="str">
        <f>IF(N23=3,L23,L20)</f>
        <v>Hubert van Eck</v>
      </c>
      <c r="S20" s="140"/>
      <c r="T20" s="809"/>
      <c r="U20" s="113"/>
      <c r="V20" s="991" t="s">
        <v>461</v>
      </c>
      <c r="W20" s="151">
        <v>5</v>
      </c>
      <c r="X20" s="63" t="str">
        <f>IF(T29=3,R26,R29)</f>
        <v>Richard Upfold</v>
      </c>
      <c r="Y20" s="150"/>
      <c r="Z20" s="121"/>
      <c r="AA20" s="181"/>
      <c r="AB20" s="991" t="s">
        <v>461</v>
      </c>
      <c r="AC20" s="151">
        <v>5</v>
      </c>
      <c r="AD20" s="63" t="str">
        <f>+X20</f>
        <v>Richard Upfold</v>
      </c>
      <c r="AE20" s="150"/>
      <c r="AF20" s="820"/>
      <c r="AG20" s="181"/>
      <c r="AH20" s="883" t="s">
        <v>461</v>
      </c>
      <c r="AI20" s="151">
        <v>5</v>
      </c>
      <c r="AJ20" s="63" t="str">
        <f>+X20</f>
        <v>Richard Upfold</v>
      </c>
      <c r="AK20" s="150"/>
      <c r="AL20" s="820"/>
      <c r="AM20" s="154">
        <f>Z20+AF20+AL20</f>
        <v>0</v>
      </c>
      <c r="AN20" s="183"/>
      <c r="AO20" s="186">
        <v>5</v>
      </c>
      <c r="AP20" s="187"/>
    </row>
    <row r="21" spans="1:42" s="111" customFormat="1" ht="30" customHeight="1" x14ac:dyDescent="0.4">
      <c r="A21" s="174">
        <v>16</v>
      </c>
      <c r="B21" s="492" t="str">
        <f>'BOYS ENTRIES'!C34&amp;" "&amp;'BOYS ENTRIES'!B34</f>
        <v>Stefan Nel</v>
      </c>
      <c r="D21" s="853"/>
      <c r="E21" s="141"/>
      <c r="F21" s="93"/>
      <c r="G21" s="140"/>
      <c r="H21" s="890"/>
      <c r="I21" s="165"/>
      <c r="J21" s="990">
        <v>5</v>
      </c>
      <c r="K21" s="141"/>
      <c r="L21" s="175"/>
      <c r="M21" s="117"/>
      <c r="N21" s="795"/>
      <c r="O21" s="113"/>
      <c r="P21" s="990">
        <v>6</v>
      </c>
      <c r="Q21" s="141"/>
      <c r="R21" s="52"/>
      <c r="S21" s="140"/>
      <c r="T21" s="808"/>
      <c r="U21" s="113"/>
      <c r="V21" s="990">
        <v>6</v>
      </c>
      <c r="W21" s="151"/>
      <c r="X21" s="63"/>
      <c r="Y21" s="150"/>
      <c r="Z21" s="149"/>
      <c r="AA21" s="181"/>
      <c r="AB21" s="990">
        <v>6</v>
      </c>
      <c r="AC21" s="151"/>
      <c r="AD21" s="63"/>
      <c r="AE21" s="150"/>
      <c r="AF21" s="823"/>
      <c r="AG21" s="181"/>
      <c r="AH21" s="882">
        <v>5</v>
      </c>
      <c r="AI21" s="151"/>
      <c r="AJ21" s="63"/>
      <c r="AK21" s="150"/>
      <c r="AL21" s="823"/>
      <c r="AM21" s="171"/>
      <c r="AN21" s="183"/>
      <c r="AO21" s="188"/>
      <c r="AP21" s="185"/>
    </row>
    <row r="22" spans="1:42" s="111" customFormat="1" ht="30" customHeight="1" x14ac:dyDescent="0.4">
      <c r="A22" s="174">
        <v>17</v>
      </c>
      <c r="B22" s="492" t="str">
        <f>'BOYS ENTRIES'!C35&amp;" "&amp;'BOYS ENTRIES'!B35</f>
        <v>Enrique Maartens</v>
      </c>
      <c r="D22" s="854" t="s">
        <v>463</v>
      </c>
      <c r="E22" s="141"/>
      <c r="F22" s="934" t="s">
        <v>504</v>
      </c>
      <c r="G22" s="140"/>
      <c r="H22" s="890"/>
      <c r="I22" s="165"/>
      <c r="J22" s="991" t="s">
        <v>462</v>
      </c>
      <c r="K22" s="141"/>
      <c r="L22" s="175"/>
      <c r="M22" s="117"/>
      <c r="N22" s="795"/>
      <c r="O22" s="113"/>
      <c r="P22" s="991" t="s">
        <v>462</v>
      </c>
      <c r="Q22" s="141"/>
      <c r="R22" s="52"/>
      <c r="S22" s="140"/>
      <c r="T22" s="808"/>
      <c r="U22" s="113"/>
      <c r="V22" s="991" t="s">
        <v>462</v>
      </c>
      <c r="W22" s="151"/>
      <c r="X22" s="63"/>
      <c r="Y22" s="150"/>
      <c r="Z22" s="149"/>
      <c r="AA22" s="181"/>
      <c r="AB22" s="991" t="s">
        <v>462</v>
      </c>
      <c r="AC22" s="151"/>
      <c r="AD22" s="63"/>
      <c r="AE22" s="150"/>
      <c r="AF22" s="823"/>
      <c r="AG22" s="181"/>
      <c r="AH22" s="883" t="s">
        <v>464</v>
      </c>
      <c r="AI22" s="151"/>
      <c r="AJ22" s="63"/>
      <c r="AK22" s="150"/>
      <c r="AL22" s="823"/>
      <c r="AM22" s="176"/>
      <c r="AN22" s="183"/>
      <c r="AO22" s="188"/>
      <c r="AP22" s="185"/>
    </row>
    <row r="23" spans="1:42" s="111" customFormat="1" ht="30" customHeight="1" thickBot="1" x14ac:dyDescent="0.45">
      <c r="A23" s="174">
        <v>18</v>
      </c>
      <c r="B23" s="492" t="str">
        <f>'BOYS ENTRIES'!C36&amp;" "&amp;'BOYS ENTRIES'!B36</f>
        <v>Tumelo Malete</v>
      </c>
      <c r="D23" s="855"/>
      <c r="E23" s="142">
        <v>19</v>
      </c>
      <c r="F23" s="143" t="str">
        <f>B24</f>
        <v>Matt de Villiers</v>
      </c>
      <c r="G23" s="144"/>
      <c r="H23" s="892">
        <v>0</v>
      </c>
      <c r="I23" s="140"/>
      <c r="J23" s="992" t="s">
        <v>468</v>
      </c>
      <c r="K23" s="142">
        <v>14</v>
      </c>
      <c r="L23" s="66" t="str">
        <f>F20</f>
        <v>Bernard Wentzel</v>
      </c>
      <c r="M23" s="124"/>
      <c r="N23" s="798"/>
      <c r="O23" s="113"/>
      <c r="P23" s="992" t="s">
        <v>470</v>
      </c>
      <c r="Q23" s="142">
        <v>6</v>
      </c>
      <c r="R23" s="53" t="str">
        <f>IF(N42=3,L42,L39)</f>
        <v>Nikhil Pather</v>
      </c>
      <c r="S23" s="144"/>
      <c r="T23" s="810"/>
      <c r="U23" s="113"/>
      <c r="V23" s="992" t="s">
        <v>84</v>
      </c>
      <c r="W23" s="152">
        <v>8</v>
      </c>
      <c r="X23" s="64" t="str">
        <f>IF(T11=3,R8,R11)</f>
        <v>Aren Repko</v>
      </c>
      <c r="Y23" s="153"/>
      <c r="Z23" s="136"/>
      <c r="AA23" s="181"/>
      <c r="AB23" s="992" t="s">
        <v>489</v>
      </c>
      <c r="AC23" s="152">
        <v>7</v>
      </c>
      <c r="AD23" s="64" t="str">
        <f>+X29</f>
        <v>Jacobus Botha</v>
      </c>
      <c r="AE23" s="153"/>
      <c r="AF23" s="821"/>
      <c r="AG23" s="149"/>
      <c r="AH23" s="884" t="s">
        <v>468</v>
      </c>
      <c r="AI23" s="152">
        <v>6</v>
      </c>
      <c r="AJ23" s="64" t="str">
        <f>+X26</f>
        <v>Nikhil Pather</v>
      </c>
      <c r="AK23" s="153"/>
      <c r="AL23" s="821"/>
      <c r="AM23" s="154">
        <f>Z26+AF26+AL23</f>
        <v>0</v>
      </c>
      <c r="AN23" s="189"/>
      <c r="AO23" s="186">
        <v>6</v>
      </c>
      <c r="AP23" s="187"/>
    </row>
    <row r="24" spans="1:42" s="111" customFormat="1" ht="30" customHeight="1" x14ac:dyDescent="0.4">
      <c r="A24" s="174">
        <v>19</v>
      </c>
      <c r="B24" s="492" t="str">
        <f>'BOYS ENTRIES'!C37&amp;" "&amp;'BOYS ENTRIES'!B37</f>
        <v>Matt de Villiers</v>
      </c>
      <c r="D24" s="852" t="s">
        <v>460</v>
      </c>
      <c r="E24" s="137"/>
      <c r="F24" s="91"/>
      <c r="G24" s="138"/>
      <c r="H24" s="889"/>
      <c r="I24" s="165"/>
      <c r="J24" s="852" t="s">
        <v>460</v>
      </c>
      <c r="K24" s="137"/>
      <c r="L24" s="169"/>
      <c r="M24" s="112"/>
      <c r="N24" s="794"/>
      <c r="O24" s="113"/>
      <c r="P24" s="852" t="s">
        <v>460</v>
      </c>
      <c r="Q24" s="137"/>
      <c r="R24" s="54"/>
      <c r="S24" s="138"/>
      <c r="T24" s="807"/>
      <c r="U24" s="113"/>
      <c r="V24" s="989" t="s">
        <v>460</v>
      </c>
      <c r="W24" s="145"/>
      <c r="X24" s="65"/>
      <c r="Y24" s="147"/>
      <c r="Z24" s="146"/>
      <c r="AA24" s="181"/>
      <c r="AB24" s="989" t="s">
        <v>460</v>
      </c>
      <c r="AC24" s="145"/>
      <c r="AD24" s="65"/>
      <c r="AE24" s="147"/>
      <c r="AF24" s="822"/>
      <c r="AG24" s="181"/>
      <c r="AH24" s="881" t="s">
        <v>460</v>
      </c>
      <c r="AI24" s="145"/>
      <c r="AJ24" s="65"/>
      <c r="AK24" s="147"/>
      <c r="AL24" s="822"/>
      <c r="AM24" s="171"/>
      <c r="AN24" s="183"/>
      <c r="AO24" s="184"/>
      <c r="AP24" s="185"/>
    </row>
    <row r="25" spans="1:42" s="111" customFormat="1" ht="30" customHeight="1" x14ac:dyDescent="0.4">
      <c r="A25" s="174">
        <v>20</v>
      </c>
      <c r="B25" s="492" t="str">
        <f>'BOYS ENTRIES'!C38&amp;" "&amp;'BOYS ENTRIES'!B38</f>
        <v>Hanro Poggenpoel</v>
      </c>
      <c r="D25" s="853">
        <f>D19+1</f>
        <v>121</v>
      </c>
      <c r="E25" s="139"/>
      <c r="F25" s="93"/>
      <c r="G25" s="140"/>
      <c r="H25" s="890"/>
      <c r="I25" s="165"/>
      <c r="J25" s="853">
        <f>J19+1</f>
        <v>126</v>
      </c>
      <c r="K25" s="139"/>
      <c r="L25" s="175"/>
      <c r="M25" s="117"/>
      <c r="N25" s="795"/>
      <c r="O25" s="113"/>
      <c r="P25" s="853">
        <f>P19+1</f>
        <v>134</v>
      </c>
      <c r="Q25" s="139"/>
      <c r="R25" s="52"/>
      <c r="S25" s="140"/>
      <c r="T25" s="808"/>
      <c r="U25" s="113"/>
      <c r="V25" s="990">
        <f>V19+1</f>
        <v>142</v>
      </c>
      <c r="W25" s="148"/>
      <c r="X25" s="63"/>
      <c r="Y25" s="150"/>
      <c r="Z25" s="149"/>
      <c r="AA25" s="181"/>
      <c r="AB25" s="990">
        <f>AB19+1</f>
        <v>150</v>
      </c>
      <c r="AC25" s="148"/>
      <c r="AD25" s="63"/>
      <c r="AE25" s="150"/>
      <c r="AF25" s="823"/>
      <c r="AG25" s="181"/>
      <c r="AH25" s="882">
        <f>AH19+1</f>
        <v>158</v>
      </c>
      <c r="AI25" s="148"/>
      <c r="AJ25" s="63"/>
      <c r="AK25" s="150"/>
      <c r="AL25" s="823"/>
      <c r="AM25" s="176"/>
      <c r="AN25" s="183"/>
      <c r="AO25" s="184"/>
      <c r="AP25" s="185"/>
    </row>
    <row r="26" spans="1:42" s="111" customFormat="1" ht="30" customHeight="1" thickBot="1" x14ac:dyDescent="0.45">
      <c r="A26" s="493">
        <v>21</v>
      </c>
      <c r="B26" s="886" t="s">
        <v>507</v>
      </c>
      <c r="D26" s="854" t="s">
        <v>461</v>
      </c>
      <c r="E26" s="206">
        <v>15</v>
      </c>
      <c r="F26" s="934" t="str">
        <f>B20</f>
        <v>Ethan Mc Donald</v>
      </c>
      <c r="G26" s="140"/>
      <c r="H26" s="891"/>
      <c r="I26" s="165"/>
      <c r="J26" s="854" t="s">
        <v>461</v>
      </c>
      <c r="K26" s="141">
        <v>4</v>
      </c>
      <c r="L26" s="175" t="str">
        <f>B9</f>
        <v>Luhann Groenewald</v>
      </c>
      <c r="M26" s="117"/>
      <c r="N26" s="795"/>
      <c r="O26" s="113"/>
      <c r="P26" s="854" t="s">
        <v>461</v>
      </c>
      <c r="Q26" s="141">
        <v>4</v>
      </c>
      <c r="R26" s="52" t="str">
        <f>IF(N29=3,L29,L26)</f>
        <v>Luhann Groenewald</v>
      </c>
      <c r="S26" s="140"/>
      <c r="T26" s="809"/>
      <c r="U26" s="113"/>
      <c r="V26" s="991" t="s">
        <v>461</v>
      </c>
      <c r="W26" s="151">
        <v>6</v>
      </c>
      <c r="X26" s="63" t="str">
        <f>IF(T23=3,R20,R23)</f>
        <v>Nikhil Pather</v>
      </c>
      <c r="Y26" s="150"/>
      <c r="Z26" s="121"/>
      <c r="AA26" s="181"/>
      <c r="AB26" s="991" t="s">
        <v>461</v>
      </c>
      <c r="AC26" s="151">
        <v>6</v>
      </c>
      <c r="AD26" s="63" t="str">
        <f>+X26</f>
        <v>Nikhil Pather</v>
      </c>
      <c r="AE26" s="150"/>
      <c r="AF26" s="820"/>
      <c r="AG26" s="181"/>
      <c r="AH26" s="883" t="s">
        <v>461</v>
      </c>
      <c r="AI26" s="151">
        <v>7</v>
      </c>
      <c r="AJ26" s="63" t="str">
        <f>+X29</f>
        <v>Jacobus Botha</v>
      </c>
      <c r="AK26" s="150"/>
      <c r="AL26" s="820"/>
      <c r="AM26" s="154">
        <f>Z23+AF29+AL26</f>
        <v>0</v>
      </c>
      <c r="AN26" s="183"/>
      <c r="AO26" s="186">
        <v>7</v>
      </c>
      <c r="AP26" s="187"/>
    </row>
    <row r="27" spans="1:42" s="111" customFormat="1" ht="30" customHeight="1" x14ac:dyDescent="0.4">
      <c r="B27" s="109"/>
      <c r="D27" s="853">
        <v>6</v>
      </c>
      <c r="E27" s="206"/>
      <c r="F27" s="93"/>
      <c r="G27" s="140"/>
      <c r="H27" s="890"/>
      <c r="I27" s="165"/>
      <c r="J27" s="853">
        <v>5</v>
      </c>
      <c r="K27" s="141"/>
      <c r="L27" s="175"/>
      <c r="M27" s="117"/>
      <c r="N27" s="795"/>
      <c r="O27" s="113"/>
      <c r="P27" s="853">
        <v>6</v>
      </c>
      <c r="Q27" s="141"/>
      <c r="R27" s="52"/>
      <c r="S27" s="140"/>
      <c r="T27" s="808"/>
      <c r="U27" s="113"/>
      <c r="V27" s="990">
        <v>5</v>
      </c>
      <c r="W27" s="151"/>
      <c r="X27" s="63"/>
      <c r="Y27" s="150"/>
      <c r="Z27" s="149"/>
      <c r="AA27" s="181"/>
      <c r="AB27" s="990">
        <v>6</v>
      </c>
      <c r="AC27" s="151"/>
      <c r="AD27" s="63"/>
      <c r="AE27" s="150"/>
      <c r="AF27" s="823"/>
      <c r="AG27" s="181"/>
      <c r="AH27" s="882">
        <v>6</v>
      </c>
      <c r="AI27" s="151"/>
      <c r="AJ27" s="63"/>
      <c r="AK27" s="150"/>
      <c r="AL27" s="823"/>
      <c r="AM27" s="108"/>
      <c r="AN27" s="183"/>
      <c r="AO27" s="188"/>
      <c r="AP27" s="185"/>
    </row>
    <row r="28" spans="1:42" s="111" customFormat="1" ht="30" customHeight="1" x14ac:dyDescent="0.4">
      <c r="B28" s="109"/>
      <c r="D28" s="854" t="s">
        <v>463</v>
      </c>
      <c r="E28" s="206"/>
      <c r="F28" s="93"/>
      <c r="G28" s="140"/>
      <c r="H28" s="890"/>
      <c r="I28" s="165"/>
      <c r="J28" s="854" t="s">
        <v>463</v>
      </c>
      <c r="K28" s="141"/>
      <c r="L28" s="175"/>
      <c r="M28" s="117"/>
      <c r="N28" s="795"/>
      <c r="O28" s="113"/>
      <c r="P28" s="854" t="s">
        <v>463</v>
      </c>
      <c r="Q28" s="141"/>
      <c r="R28" s="52"/>
      <c r="S28" s="140"/>
      <c r="T28" s="808"/>
      <c r="U28" s="113"/>
      <c r="V28" s="991" t="s">
        <v>462</v>
      </c>
      <c r="W28" s="151"/>
      <c r="X28" s="63"/>
      <c r="Y28" s="150"/>
      <c r="Z28" s="149"/>
      <c r="AA28" s="181"/>
      <c r="AB28" s="991" t="s">
        <v>462</v>
      </c>
      <c r="AC28" s="151"/>
      <c r="AD28" s="63"/>
      <c r="AE28" s="150"/>
      <c r="AF28" s="823"/>
      <c r="AG28" s="181"/>
      <c r="AH28" s="883" t="s">
        <v>464</v>
      </c>
      <c r="AI28" s="151"/>
      <c r="AJ28" s="63"/>
      <c r="AK28" s="150"/>
      <c r="AL28" s="823"/>
      <c r="AM28" s="108"/>
      <c r="AN28" s="183"/>
      <c r="AO28" s="188"/>
      <c r="AP28" s="185"/>
    </row>
    <row r="29" spans="1:42" s="111" customFormat="1" ht="30" customHeight="1" thickBot="1" x14ac:dyDescent="0.45">
      <c r="B29" s="109"/>
      <c r="D29" s="855" t="s">
        <v>10</v>
      </c>
      <c r="E29" s="206">
        <v>18</v>
      </c>
      <c r="F29" s="93" t="str">
        <f>B23</f>
        <v>Tumelo Malete</v>
      </c>
      <c r="G29" s="140"/>
      <c r="H29" s="892"/>
      <c r="I29" s="140"/>
      <c r="J29" s="855" t="s">
        <v>68</v>
      </c>
      <c r="K29" s="142">
        <v>13</v>
      </c>
      <c r="L29" s="123"/>
      <c r="M29" s="124"/>
      <c r="N29" s="798"/>
      <c r="O29" s="113"/>
      <c r="P29" s="855" t="s">
        <v>18</v>
      </c>
      <c r="Q29" s="142">
        <v>5</v>
      </c>
      <c r="R29" s="53" t="str">
        <f>IF(N36=3,L36,L33)</f>
        <v>Richard Upfold</v>
      </c>
      <c r="S29" s="144"/>
      <c r="T29" s="810"/>
      <c r="U29" s="113"/>
      <c r="V29" s="992" t="s">
        <v>477</v>
      </c>
      <c r="W29" s="152">
        <v>7</v>
      </c>
      <c r="X29" s="64" t="str">
        <f>IF(T17=3,R14,R17)</f>
        <v>Jacobus Botha</v>
      </c>
      <c r="Y29" s="153"/>
      <c r="Z29" s="136"/>
      <c r="AA29" s="181"/>
      <c r="AB29" s="992" t="s">
        <v>9</v>
      </c>
      <c r="AC29" s="152">
        <v>8</v>
      </c>
      <c r="AD29" s="64" t="str">
        <f>+X23</f>
        <v>Aren Repko</v>
      </c>
      <c r="AE29" s="153"/>
      <c r="AF29" s="821"/>
      <c r="AG29" s="149"/>
      <c r="AH29" s="884" t="s">
        <v>468</v>
      </c>
      <c r="AI29" s="152">
        <v>8</v>
      </c>
      <c r="AJ29" s="64" t="str">
        <f>+X23</f>
        <v>Aren Repko</v>
      </c>
      <c r="AK29" s="153"/>
      <c r="AL29" s="821"/>
      <c r="AM29" s="154">
        <f>Z29+AF23+AL29</f>
        <v>0</v>
      </c>
      <c r="AN29" s="189"/>
      <c r="AO29" s="186">
        <v>8</v>
      </c>
      <c r="AP29" s="187"/>
    </row>
    <row r="30" spans="1:42" s="111" customFormat="1" ht="30" customHeight="1" thickBot="1" x14ac:dyDescent="0.45">
      <c r="B30" s="109"/>
      <c r="D30" s="852" t="s">
        <v>460</v>
      </c>
      <c r="E30" s="137"/>
      <c r="F30" s="91"/>
      <c r="G30" s="138"/>
      <c r="H30" s="889"/>
      <c r="I30" s="165"/>
      <c r="J30" s="194"/>
      <c r="L30" s="90"/>
      <c r="M30" s="108"/>
      <c r="N30" s="799"/>
      <c r="O30" s="190"/>
      <c r="P30" s="194">
        <v>134</v>
      </c>
      <c r="R30" s="94"/>
      <c r="S30" s="135"/>
      <c r="T30" s="811"/>
      <c r="U30" s="113"/>
      <c r="V30" s="102" t="s">
        <v>8</v>
      </c>
      <c r="W30" s="100"/>
      <c r="X30" s="98"/>
      <c r="Y30" s="131"/>
      <c r="Z30" s="113"/>
      <c r="AA30" s="113"/>
      <c r="AB30" s="198"/>
      <c r="AC30" s="100"/>
      <c r="AD30" s="100"/>
      <c r="AE30" s="131"/>
      <c r="AF30" s="811"/>
      <c r="AG30" s="113"/>
      <c r="AH30" s="198"/>
      <c r="AI30" s="100"/>
      <c r="AJ30" s="60"/>
      <c r="AK30" s="131"/>
      <c r="AL30" s="811"/>
      <c r="AM30" s="171"/>
      <c r="AN30" s="107"/>
      <c r="AO30" s="139"/>
    </row>
    <row r="31" spans="1:42" s="111" customFormat="1" ht="30" customHeight="1" thickBot="1" x14ac:dyDescent="0.45">
      <c r="B31" s="109"/>
      <c r="D31" s="853">
        <f>D25+1</f>
        <v>122</v>
      </c>
      <c r="E31" s="139"/>
      <c r="F31" s="93"/>
      <c r="G31" s="140"/>
      <c r="H31" s="890"/>
      <c r="I31" s="165"/>
      <c r="J31" s="852" t="s">
        <v>460</v>
      </c>
      <c r="K31" s="137"/>
      <c r="L31" s="169"/>
      <c r="M31" s="112"/>
      <c r="N31" s="794"/>
      <c r="O31" s="190"/>
      <c r="P31" s="989" t="s">
        <v>460</v>
      </c>
      <c r="Q31" s="137"/>
      <c r="R31" s="54"/>
      <c r="S31" s="138"/>
      <c r="T31" s="807"/>
      <c r="U31" s="113"/>
      <c r="V31" s="989" t="s">
        <v>460</v>
      </c>
      <c r="W31" s="133"/>
      <c r="X31" s="96"/>
      <c r="Y31" s="114"/>
      <c r="Z31" s="529"/>
      <c r="AA31" s="170"/>
      <c r="AB31" s="881" t="s">
        <v>460</v>
      </c>
      <c r="AC31" s="133"/>
      <c r="AD31" s="59"/>
      <c r="AE31" s="114"/>
      <c r="AF31" s="818"/>
      <c r="AG31" s="170"/>
      <c r="AH31" s="881" t="s">
        <v>460</v>
      </c>
      <c r="AI31" s="133"/>
      <c r="AJ31" s="55"/>
      <c r="AK31" s="114"/>
      <c r="AL31" s="818"/>
      <c r="AM31" s="176"/>
      <c r="AN31" s="177"/>
      <c r="AO31" s="67" t="s">
        <v>7</v>
      </c>
      <c r="AP31" s="173"/>
    </row>
    <row r="32" spans="1:42" s="111" customFormat="1" ht="30" customHeight="1" x14ac:dyDescent="0.4">
      <c r="B32" s="109"/>
      <c r="D32" s="854" t="s">
        <v>461</v>
      </c>
      <c r="E32" s="206">
        <v>16</v>
      </c>
      <c r="F32" s="116" t="str">
        <f>B21</f>
        <v>Stefan Nel</v>
      </c>
      <c r="G32" s="140"/>
      <c r="H32" s="891"/>
      <c r="I32" s="165"/>
      <c r="J32" s="853">
        <f>J25+1</f>
        <v>127</v>
      </c>
      <c r="K32" s="139"/>
      <c r="L32" s="175"/>
      <c r="M32" s="117"/>
      <c r="N32" s="795"/>
      <c r="O32" s="130"/>
      <c r="P32" s="990">
        <f>P25+1</f>
        <v>135</v>
      </c>
      <c r="Q32" s="139"/>
      <c r="R32" s="52"/>
      <c r="S32" s="140"/>
      <c r="T32" s="808"/>
      <c r="U32" s="113"/>
      <c r="V32" s="990">
        <f>V25+1</f>
        <v>143</v>
      </c>
      <c r="W32" s="134"/>
      <c r="X32" s="57" t="s">
        <v>66</v>
      </c>
      <c r="Y32" s="120"/>
      <c r="Z32" s="530"/>
      <c r="AA32" s="170"/>
      <c r="AB32" s="882">
        <f>AB25+1</f>
        <v>151</v>
      </c>
      <c r="AC32" s="134"/>
      <c r="AD32" s="56"/>
      <c r="AE32" s="120"/>
      <c r="AF32" s="819"/>
      <c r="AG32" s="170"/>
      <c r="AH32" s="882">
        <f>AH25+1</f>
        <v>159</v>
      </c>
      <c r="AI32" s="134"/>
      <c r="AJ32" s="56"/>
      <c r="AK32" s="119"/>
      <c r="AL32" s="819"/>
      <c r="AM32" s="154"/>
      <c r="AN32" s="177"/>
      <c r="AO32" s="134"/>
      <c r="AP32" s="173"/>
    </row>
    <row r="33" spans="2:42" s="111" customFormat="1" ht="30" customHeight="1" thickBot="1" x14ac:dyDescent="0.45">
      <c r="B33" s="109"/>
      <c r="D33" s="853">
        <v>7</v>
      </c>
      <c r="E33" s="206"/>
      <c r="F33" s="93"/>
      <c r="G33" s="140"/>
      <c r="H33" s="890"/>
      <c r="I33" s="165"/>
      <c r="J33" s="854" t="s">
        <v>461</v>
      </c>
      <c r="K33" s="141">
        <v>5</v>
      </c>
      <c r="L33" s="175" t="str">
        <f>B10</f>
        <v>Richard Upfold</v>
      </c>
      <c r="M33" s="117"/>
      <c r="N33" s="795">
        <v>3</v>
      </c>
      <c r="O33" s="130"/>
      <c r="P33" s="991" t="s">
        <v>461</v>
      </c>
      <c r="Q33" s="141">
        <v>9</v>
      </c>
      <c r="R33" s="52" t="str">
        <f>IF(N54=3,L51,L54)</f>
        <v>Nathan Arnoldi</v>
      </c>
      <c r="S33" s="140"/>
      <c r="T33" s="809"/>
      <c r="U33" s="113"/>
      <c r="V33" s="991" t="s">
        <v>461</v>
      </c>
      <c r="W33" s="118">
        <v>9</v>
      </c>
      <c r="X33" s="57" t="str">
        <f>IF(T36=3,R36,R33)</f>
        <v>Nathan Arnoldi</v>
      </c>
      <c r="Y33" s="120"/>
      <c r="Z33" s="531"/>
      <c r="AA33" s="170"/>
      <c r="AB33" s="883" t="s">
        <v>461</v>
      </c>
      <c r="AC33" s="118">
        <v>9</v>
      </c>
      <c r="AD33" s="57" t="str">
        <f>+X33</f>
        <v>Nathan Arnoldi</v>
      </c>
      <c r="AE33" s="120"/>
      <c r="AF33" s="820"/>
      <c r="AG33" s="170"/>
      <c r="AH33" s="883" t="s">
        <v>461</v>
      </c>
      <c r="AI33" s="118">
        <v>9</v>
      </c>
      <c r="AJ33" s="57" t="str">
        <f>+AD33</f>
        <v>Nathan Arnoldi</v>
      </c>
      <c r="AK33" s="119"/>
      <c r="AL33" s="820"/>
      <c r="AM33" s="108"/>
      <c r="AN33" s="177"/>
      <c r="AO33" s="126">
        <v>9</v>
      </c>
      <c r="AP33" s="67"/>
    </row>
    <row r="34" spans="2:42" s="111" customFormat="1" ht="30" customHeight="1" x14ac:dyDescent="0.4">
      <c r="B34" s="109"/>
      <c r="D34" s="854" t="s">
        <v>463</v>
      </c>
      <c r="E34" s="206"/>
      <c r="F34" s="93"/>
      <c r="G34" s="140"/>
      <c r="H34" s="890"/>
      <c r="I34" s="165"/>
      <c r="J34" s="853">
        <v>6</v>
      </c>
      <c r="K34" s="141"/>
      <c r="L34" s="175"/>
      <c r="M34" s="117"/>
      <c r="N34" s="795"/>
      <c r="O34" s="130"/>
      <c r="P34" s="990">
        <v>5</v>
      </c>
      <c r="Q34" s="141"/>
      <c r="R34" s="52"/>
      <c r="S34" s="140"/>
      <c r="T34" s="808"/>
      <c r="U34" s="113"/>
      <c r="V34" s="990">
        <v>6</v>
      </c>
      <c r="W34" s="118"/>
      <c r="X34" s="57"/>
      <c r="Y34" s="120"/>
      <c r="Z34" s="530"/>
      <c r="AA34" s="170"/>
      <c r="AB34" s="882">
        <v>5</v>
      </c>
      <c r="AC34" s="118"/>
      <c r="AD34" s="57"/>
      <c r="AE34" s="120"/>
      <c r="AF34" s="819"/>
      <c r="AG34" s="170"/>
      <c r="AH34" s="882">
        <v>6</v>
      </c>
      <c r="AI34" s="118"/>
      <c r="AJ34" s="57"/>
      <c r="AK34" s="119"/>
      <c r="AL34" s="819"/>
      <c r="AM34" s="108"/>
      <c r="AN34" s="177"/>
      <c r="AO34" s="118"/>
      <c r="AP34" s="173"/>
    </row>
    <row r="35" spans="2:42" s="111" customFormat="1" ht="30" customHeight="1" thickBot="1" x14ac:dyDescent="0.45">
      <c r="D35" s="855" t="s">
        <v>9</v>
      </c>
      <c r="E35" s="205">
        <v>17</v>
      </c>
      <c r="F35" s="143" t="str">
        <f>B22</f>
        <v>Enrique Maartens</v>
      </c>
      <c r="G35" s="144"/>
      <c r="H35" s="892"/>
      <c r="I35" s="140"/>
      <c r="J35" s="854" t="s">
        <v>463</v>
      </c>
      <c r="K35" s="141"/>
      <c r="L35" s="175" t="s">
        <v>515</v>
      </c>
      <c r="M35" s="117"/>
      <c r="N35" s="795"/>
      <c r="O35" s="130"/>
      <c r="P35" s="991" t="s">
        <v>462</v>
      </c>
      <c r="Q35" s="141"/>
      <c r="R35" s="52"/>
      <c r="S35" s="140"/>
      <c r="T35" s="808"/>
      <c r="U35" s="113"/>
      <c r="V35" s="991" t="s">
        <v>462</v>
      </c>
      <c r="W35" s="118"/>
      <c r="X35" s="57"/>
      <c r="Y35" s="120"/>
      <c r="Z35" s="530"/>
      <c r="AA35" s="170"/>
      <c r="AB35" s="883" t="s">
        <v>464</v>
      </c>
      <c r="AC35" s="118"/>
      <c r="AD35" s="57"/>
      <c r="AE35" s="120"/>
      <c r="AF35" s="819"/>
      <c r="AG35" s="170"/>
      <c r="AH35" s="883" t="s">
        <v>464</v>
      </c>
      <c r="AI35" s="118"/>
      <c r="AJ35" s="57"/>
      <c r="AK35" s="119"/>
      <c r="AL35" s="819"/>
      <c r="AM35" s="154"/>
      <c r="AN35" s="179"/>
      <c r="AO35" s="118"/>
      <c r="AP35" s="173"/>
    </row>
    <row r="36" spans="2:42" s="111" customFormat="1" ht="30" customHeight="1" thickBot="1" x14ac:dyDescent="0.45">
      <c r="D36" s="1125" t="s">
        <v>491</v>
      </c>
      <c r="E36" s="1126"/>
      <c r="F36" s="1126"/>
      <c r="G36" s="1126"/>
      <c r="H36" s="1127"/>
      <c r="I36" s="165"/>
      <c r="J36" s="855" t="s">
        <v>68</v>
      </c>
      <c r="K36" s="142">
        <v>12</v>
      </c>
      <c r="L36" s="893" t="s">
        <v>164</v>
      </c>
      <c r="M36" s="907" t="s">
        <v>257</v>
      </c>
      <c r="N36" s="798">
        <v>0</v>
      </c>
      <c r="O36" s="130"/>
      <c r="P36" s="992" t="s">
        <v>472</v>
      </c>
      <c r="Q36" s="142">
        <v>16</v>
      </c>
      <c r="R36" s="53">
        <f>IF(N11=3,L8,L11)</f>
        <v>0</v>
      </c>
      <c r="S36" s="144"/>
      <c r="T36" s="810"/>
      <c r="U36" s="125"/>
      <c r="V36" s="992" t="s">
        <v>476</v>
      </c>
      <c r="W36" s="126">
        <v>12</v>
      </c>
      <c r="X36" s="948" t="s">
        <v>164</v>
      </c>
      <c r="Y36" s="128"/>
      <c r="Z36" s="532"/>
      <c r="AA36" s="178"/>
      <c r="AB36" s="884" t="s">
        <v>467</v>
      </c>
      <c r="AC36" s="126">
        <v>11</v>
      </c>
      <c r="AD36" s="58" t="str">
        <f>+X42</f>
        <v>Tian Smit</v>
      </c>
      <c r="AE36" s="128"/>
      <c r="AF36" s="821"/>
      <c r="AG36" s="122"/>
      <c r="AH36" s="884" t="s">
        <v>472</v>
      </c>
      <c r="AI36" s="126">
        <v>10</v>
      </c>
      <c r="AJ36" s="58" t="str">
        <f>+AD39</f>
        <v>Jason Pretorius</v>
      </c>
      <c r="AK36" s="127"/>
      <c r="AL36" s="821"/>
      <c r="AM36" s="180"/>
      <c r="AN36" s="177"/>
      <c r="AO36" s="126">
        <v>10</v>
      </c>
      <c r="AP36" s="67"/>
    </row>
    <row r="37" spans="2:42" s="111" customFormat="1" ht="30" customHeight="1" thickBot="1" x14ac:dyDescent="0.45">
      <c r="D37" s="1128"/>
      <c r="E37" s="1129"/>
      <c r="F37" s="1129"/>
      <c r="G37" s="1129"/>
      <c r="H37" s="1130"/>
      <c r="I37" s="165"/>
      <c r="J37" s="852" t="s">
        <v>460</v>
      </c>
      <c r="K37" s="137"/>
      <c r="L37" s="169"/>
      <c r="M37" s="112"/>
      <c r="N37" s="794"/>
      <c r="O37" s="130"/>
      <c r="P37" s="852" t="s">
        <v>460</v>
      </c>
      <c r="Q37" s="137"/>
      <c r="R37" s="54"/>
      <c r="S37" s="138"/>
      <c r="T37" s="807"/>
      <c r="U37" s="113"/>
      <c r="V37" s="989" t="s">
        <v>460</v>
      </c>
      <c r="W37" s="133"/>
      <c r="X37" s="59"/>
      <c r="Y37" s="114"/>
      <c r="Z37" s="529"/>
      <c r="AA37" s="170"/>
      <c r="AB37" s="881" t="s">
        <v>460</v>
      </c>
      <c r="AC37" s="133"/>
      <c r="AD37" s="59"/>
      <c r="AE37" s="114"/>
      <c r="AF37" s="818"/>
      <c r="AG37" s="170"/>
      <c r="AH37" s="881" t="s">
        <v>460</v>
      </c>
      <c r="AI37" s="133"/>
      <c r="AJ37" s="59"/>
      <c r="AK37" s="129"/>
      <c r="AL37" s="818"/>
      <c r="AM37" s="108"/>
      <c r="AN37" s="177"/>
      <c r="AO37" s="134"/>
      <c r="AP37" s="173"/>
    </row>
    <row r="38" spans="2:42" s="111" customFormat="1" ht="30" customHeight="1" x14ac:dyDescent="0.4">
      <c r="D38" s="546"/>
      <c r="E38" s="155"/>
      <c r="F38" s="116"/>
      <c r="G38" s="154"/>
      <c r="H38" s="155"/>
      <c r="I38" s="165"/>
      <c r="J38" s="853">
        <f>J32+1</f>
        <v>128</v>
      </c>
      <c r="K38" s="139"/>
      <c r="L38" s="175"/>
      <c r="M38" s="117"/>
      <c r="N38" s="795"/>
      <c r="O38" s="130"/>
      <c r="P38" s="853">
        <f>P32+1</f>
        <v>136</v>
      </c>
      <c r="Q38" s="139"/>
      <c r="R38" s="52"/>
      <c r="S38" s="140"/>
      <c r="T38" s="808"/>
      <c r="U38" s="113"/>
      <c r="V38" s="990">
        <f>V32+1</f>
        <v>144</v>
      </c>
      <c r="W38" s="134"/>
      <c r="X38" s="57"/>
      <c r="Y38" s="120"/>
      <c r="Z38" s="530"/>
      <c r="AA38" s="170"/>
      <c r="AB38" s="882">
        <f>AB32+1</f>
        <v>152</v>
      </c>
      <c r="AC38" s="134"/>
      <c r="AD38" s="57"/>
      <c r="AE38" s="120"/>
      <c r="AF38" s="819"/>
      <c r="AG38" s="170"/>
      <c r="AH38" s="882">
        <f>AH32+1</f>
        <v>160</v>
      </c>
      <c r="AI38" s="134"/>
      <c r="AJ38" s="57"/>
      <c r="AK38" s="119"/>
      <c r="AL38" s="819"/>
      <c r="AM38" s="154"/>
      <c r="AN38" s="177"/>
      <c r="AO38" s="134"/>
      <c r="AP38" s="173"/>
    </row>
    <row r="39" spans="2:42" s="111" customFormat="1" ht="30" customHeight="1" thickBot="1" x14ac:dyDescent="0.45">
      <c r="D39" s="545"/>
      <c r="E39" s="155"/>
      <c r="F39" s="116"/>
      <c r="G39" s="154"/>
      <c r="H39" s="155"/>
      <c r="I39" s="165"/>
      <c r="J39" s="854" t="s">
        <v>461</v>
      </c>
      <c r="K39" s="141">
        <v>6</v>
      </c>
      <c r="L39" s="175" t="str">
        <f>B11</f>
        <v>Nikhil Pather</v>
      </c>
      <c r="M39" s="117"/>
      <c r="N39" s="795"/>
      <c r="O39" s="130"/>
      <c r="P39" s="854" t="s">
        <v>461</v>
      </c>
      <c r="Q39" s="141">
        <v>10</v>
      </c>
      <c r="R39" s="52" t="str">
        <f>IF(N48=3,L45,L48)</f>
        <v>Jason Pretorius</v>
      </c>
      <c r="S39" s="140"/>
      <c r="T39" s="809"/>
      <c r="U39" s="113"/>
      <c r="V39" s="991" t="s">
        <v>461</v>
      </c>
      <c r="W39" s="118">
        <v>10</v>
      </c>
      <c r="X39" s="57" t="str">
        <f>IF(T42=3,R42,R39)</f>
        <v>Jason Pretorius</v>
      </c>
      <c r="Y39" s="120"/>
      <c r="Z39" s="531"/>
      <c r="AA39" s="170"/>
      <c r="AB39" s="883" t="s">
        <v>461</v>
      </c>
      <c r="AC39" s="118">
        <v>10</v>
      </c>
      <c r="AD39" s="57" t="str">
        <f>+X39</f>
        <v>Jason Pretorius</v>
      </c>
      <c r="AE39" s="120"/>
      <c r="AF39" s="819"/>
      <c r="AG39" s="170"/>
      <c r="AH39" s="883" t="s">
        <v>461</v>
      </c>
      <c r="AI39" s="118">
        <v>11</v>
      </c>
      <c r="AJ39" s="57" t="str">
        <f>+AD36</f>
        <v>Tian Smit</v>
      </c>
      <c r="AK39" s="119"/>
      <c r="AL39" s="820"/>
      <c r="AM39" s="108"/>
      <c r="AN39" s="177"/>
      <c r="AO39" s="126">
        <v>11</v>
      </c>
      <c r="AP39" s="67"/>
    </row>
    <row r="40" spans="2:42" s="111" customFormat="1" ht="30" customHeight="1" x14ac:dyDescent="0.4">
      <c r="D40" s="547"/>
      <c r="E40" s="155"/>
      <c r="F40" s="116"/>
      <c r="G40" s="154"/>
      <c r="H40" s="155"/>
      <c r="I40" s="140"/>
      <c r="J40" s="853">
        <v>6</v>
      </c>
      <c r="K40" s="141"/>
      <c r="L40" s="175"/>
      <c r="M40" s="117"/>
      <c r="N40" s="795"/>
      <c r="O40" s="130"/>
      <c r="P40" s="853">
        <v>4</v>
      </c>
      <c r="Q40" s="141"/>
      <c r="R40" s="52"/>
      <c r="S40" s="140"/>
      <c r="T40" s="808"/>
      <c r="U40" s="113"/>
      <c r="V40" s="990">
        <v>6</v>
      </c>
      <c r="W40" s="118"/>
      <c r="X40" s="57"/>
      <c r="Y40" s="120"/>
      <c r="Z40" s="530"/>
      <c r="AA40" s="170"/>
      <c r="AB40" s="882">
        <v>6</v>
      </c>
      <c r="AC40" s="118"/>
      <c r="AD40" s="57"/>
      <c r="AE40" s="120"/>
      <c r="AF40" s="819"/>
      <c r="AG40" s="170"/>
      <c r="AH40" s="882">
        <v>6</v>
      </c>
      <c r="AI40" s="118"/>
      <c r="AJ40" s="57"/>
      <c r="AK40" s="119"/>
      <c r="AL40" s="819"/>
      <c r="AM40" s="176"/>
      <c r="AN40" s="177"/>
      <c r="AO40" s="118"/>
      <c r="AP40" s="173"/>
    </row>
    <row r="41" spans="2:42" s="111" customFormat="1" ht="30" customHeight="1" thickBot="1" x14ac:dyDescent="0.45">
      <c r="D41" s="545"/>
      <c r="E41" s="155"/>
      <c r="F41" s="116"/>
      <c r="G41" s="154"/>
      <c r="H41" s="155"/>
      <c r="I41" s="140"/>
      <c r="J41" s="854" t="s">
        <v>463</v>
      </c>
      <c r="K41" s="141"/>
      <c r="L41" s="175"/>
      <c r="M41" s="117"/>
      <c r="N41" s="795"/>
      <c r="O41" s="130"/>
      <c r="P41" s="854" t="s">
        <v>463</v>
      </c>
      <c r="Q41" s="141"/>
      <c r="R41" s="52"/>
      <c r="S41" s="140"/>
      <c r="T41" s="808"/>
      <c r="U41" s="113"/>
      <c r="V41" s="991" t="s">
        <v>462</v>
      </c>
      <c r="W41" s="118"/>
      <c r="X41" s="57"/>
      <c r="Y41" s="120"/>
      <c r="Z41" s="530"/>
      <c r="AA41" s="170"/>
      <c r="AB41" s="883" t="s">
        <v>464</v>
      </c>
      <c r="AC41" s="118"/>
      <c r="AD41" s="57"/>
      <c r="AE41" s="120"/>
      <c r="AF41" s="819"/>
      <c r="AG41" s="170"/>
      <c r="AH41" s="883" t="s">
        <v>464</v>
      </c>
      <c r="AI41" s="118"/>
      <c r="AJ41" s="57"/>
      <c r="AK41" s="119"/>
      <c r="AL41" s="819"/>
      <c r="AM41" s="154"/>
      <c r="AN41" s="179"/>
      <c r="AO41" s="118"/>
      <c r="AP41" s="173"/>
    </row>
    <row r="42" spans="2:42" s="111" customFormat="1" ht="30" customHeight="1" thickBot="1" x14ac:dyDescent="0.45">
      <c r="D42" s="544"/>
      <c r="E42" s="166"/>
      <c r="F42" s="93"/>
      <c r="G42" s="165"/>
      <c r="H42" s="888"/>
      <c r="I42" s="165"/>
      <c r="J42" s="855" t="s">
        <v>15</v>
      </c>
      <c r="K42" s="142">
        <v>11</v>
      </c>
      <c r="L42" s="66" t="str">
        <f>B16</f>
        <v>Tian Smit</v>
      </c>
      <c r="M42" s="124"/>
      <c r="N42" s="798"/>
      <c r="O42" s="130"/>
      <c r="P42" s="855" t="s">
        <v>480</v>
      </c>
      <c r="Q42" s="142">
        <v>15</v>
      </c>
      <c r="R42" s="53">
        <f>IF(N17=3,L14,L17)</f>
        <v>0</v>
      </c>
      <c r="S42" s="144"/>
      <c r="T42" s="810"/>
      <c r="U42" s="113"/>
      <c r="V42" s="992" t="s">
        <v>477</v>
      </c>
      <c r="W42" s="126">
        <v>11</v>
      </c>
      <c r="X42" s="58" t="str">
        <f>IF(T48=3,R48,R45)</f>
        <v>Tian Smit</v>
      </c>
      <c r="Y42" s="128"/>
      <c r="Z42" s="532"/>
      <c r="AA42" s="170"/>
      <c r="AB42" s="884" t="s">
        <v>467</v>
      </c>
      <c r="AC42" s="126">
        <v>12</v>
      </c>
      <c r="AD42" s="949" t="s">
        <v>164</v>
      </c>
      <c r="AE42" s="128"/>
      <c r="AF42" s="824"/>
      <c r="AG42" s="122"/>
      <c r="AH42" s="884" t="s">
        <v>471</v>
      </c>
      <c r="AI42" s="126">
        <v>12</v>
      </c>
      <c r="AJ42" s="949" t="s">
        <v>164</v>
      </c>
      <c r="AK42" s="127"/>
      <c r="AL42" s="821"/>
      <c r="AM42" s="171"/>
      <c r="AN42" s="107"/>
      <c r="AO42" s="126">
        <v>12</v>
      </c>
      <c r="AP42" s="67"/>
    </row>
    <row r="43" spans="2:42" s="111" customFormat="1" ht="30" customHeight="1" x14ac:dyDescent="0.4">
      <c r="D43" s="546"/>
      <c r="E43" s="166"/>
      <c r="F43" s="93"/>
      <c r="G43" s="165"/>
      <c r="H43" s="888"/>
      <c r="I43" s="165"/>
      <c r="J43" s="852" t="s">
        <v>460</v>
      </c>
      <c r="K43" s="137"/>
      <c r="L43" s="169"/>
      <c r="M43" s="112"/>
      <c r="N43" s="794"/>
      <c r="O43" s="130"/>
      <c r="P43" s="989" t="s">
        <v>460</v>
      </c>
      <c r="Q43" s="137"/>
      <c r="R43" s="54"/>
      <c r="S43" s="138"/>
      <c r="T43" s="807"/>
      <c r="U43" s="113"/>
      <c r="V43" s="989" t="s">
        <v>460</v>
      </c>
      <c r="W43" s="145"/>
      <c r="X43" s="61"/>
      <c r="Y43" s="147"/>
      <c r="Z43" s="533"/>
      <c r="AA43" s="181"/>
      <c r="AB43" s="881" t="s">
        <v>460</v>
      </c>
      <c r="AC43" s="145"/>
      <c r="AD43" s="61"/>
      <c r="AE43" s="147"/>
      <c r="AF43" s="822"/>
      <c r="AG43" s="181"/>
      <c r="AH43" s="881" t="s">
        <v>460</v>
      </c>
      <c r="AI43" s="145"/>
      <c r="AJ43" s="61"/>
      <c r="AK43" s="147"/>
      <c r="AL43" s="822"/>
      <c r="AM43" s="176"/>
      <c r="AN43" s="183"/>
      <c r="AO43" s="139"/>
    </row>
    <row r="44" spans="2:42" s="111" customFormat="1" ht="30" customHeight="1" x14ac:dyDescent="0.4">
      <c r="C44" s="109"/>
      <c r="D44" s="548"/>
      <c r="E44" s="155"/>
      <c r="F44" s="116"/>
      <c r="G44" s="154"/>
      <c r="H44" s="817"/>
      <c r="I44" s="154"/>
      <c r="J44" s="853">
        <f>J38+1</f>
        <v>129</v>
      </c>
      <c r="K44" s="139"/>
      <c r="L44" s="175"/>
      <c r="M44" s="117"/>
      <c r="N44" s="795"/>
      <c r="O44" s="132"/>
      <c r="P44" s="990">
        <f>P38+1</f>
        <v>137</v>
      </c>
      <c r="Q44" s="139"/>
      <c r="R44" s="52"/>
      <c r="S44" s="140"/>
      <c r="T44" s="808"/>
      <c r="U44" s="113"/>
      <c r="V44" s="990">
        <f>V38+1</f>
        <v>145</v>
      </c>
      <c r="W44" s="148"/>
      <c r="X44" s="62"/>
      <c r="Y44" s="150"/>
      <c r="Z44" s="534"/>
      <c r="AA44" s="181"/>
      <c r="AB44" s="882">
        <f>AB38+1</f>
        <v>153</v>
      </c>
      <c r="AC44" s="148"/>
      <c r="AD44" s="62"/>
      <c r="AE44" s="150"/>
      <c r="AF44" s="823"/>
      <c r="AG44" s="181"/>
      <c r="AH44" s="882">
        <f>AH38+1</f>
        <v>161</v>
      </c>
      <c r="AI44" s="148"/>
      <c r="AJ44" s="62"/>
      <c r="AK44" s="150"/>
      <c r="AL44" s="823"/>
      <c r="AM44" s="154"/>
      <c r="AN44" s="183"/>
      <c r="AO44" s="184"/>
      <c r="AP44" s="185"/>
    </row>
    <row r="45" spans="2:42" s="111" customFormat="1" ht="30" customHeight="1" thickBot="1" x14ac:dyDescent="0.45">
      <c r="C45" s="109"/>
      <c r="D45" s="548"/>
      <c r="E45" s="155"/>
      <c r="F45" s="116"/>
      <c r="G45" s="154"/>
      <c r="H45" s="817"/>
      <c r="I45" s="154"/>
      <c r="J45" s="854" t="s">
        <v>461</v>
      </c>
      <c r="K45" s="141">
        <v>7</v>
      </c>
      <c r="L45" s="175" t="str">
        <f>B12</f>
        <v>Jacobus Botha</v>
      </c>
      <c r="M45" s="117"/>
      <c r="N45" s="795"/>
      <c r="O45" s="130"/>
      <c r="P45" s="991" t="s">
        <v>461</v>
      </c>
      <c r="Q45" s="141">
        <v>11</v>
      </c>
      <c r="R45" s="52" t="str">
        <f>IF(N42=3,L39,L42)</f>
        <v>Tian Smit</v>
      </c>
      <c r="S45" s="140"/>
      <c r="T45" s="809"/>
      <c r="U45" s="113"/>
      <c r="V45" s="991" t="s">
        <v>461</v>
      </c>
      <c r="W45" s="151">
        <v>13</v>
      </c>
      <c r="X45" s="950" t="str">
        <f>IF(T54=3,R51,R54)</f>
        <v>Bye</v>
      </c>
      <c r="Y45" s="150"/>
      <c r="Z45" s="531"/>
      <c r="AA45" s="181"/>
      <c r="AB45" s="883" t="s">
        <v>461</v>
      </c>
      <c r="AC45" s="151">
        <v>13</v>
      </c>
      <c r="AD45" s="950" t="str">
        <f>+X45</f>
        <v>Bye</v>
      </c>
      <c r="AE45" s="150"/>
      <c r="AF45" s="820"/>
      <c r="AG45" s="181"/>
      <c r="AH45" s="883" t="s">
        <v>461</v>
      </c>
      <c r="AI45" s="151">
        <v>13</v>
      </c>
      <c r="AJ45" s="950" t="str">
        <f>+AD45</f>
        <v>Bye</v>
      </c>
      <c r="AK45" s="150"/>
      <c r="AL45" s="820"/>
      <c r="AM45" s="108"/>
      <c r="AN45" s="183"/>
      <c r="AO45" s="186">
        <v>13</v>
      </c>
      <c r="AP45" s="187"/>
    </row>
    <row r="46" spans="2:42" s="111" customFormat="1" ht="30" customHeight="1" x14ac:dyDescent="0.4">
      <c r="C46" s="109"/>
      <c r="D46" s="548"/>
      <c r="E46" s="155"/>
      <c r="F46" s="116"/>
      <c r="G46" s="154"/>
      <c r="H46" s="817"/>
      <c r="I46" s="154"/>
      <c r="J46" s="853">
        <v>6</v>
      </c>
      <c r="K46" s="141"/>
      <c r="L46" s="175"/>
      <c r="M46" s="117"/>
      <c r="N46" s="795"/>
      <c r="P46" s="990">
        <v>6</v>
      </c>
      <c r="Q46" s="141"/>
      <c r="R46" s="52"/>
      <c r="S46" s="140"/>
      <c r="T46" s="808"/>
      <c r="U46" s="113"/>
      <c r="V46" s="990"/>
      <c r="W46" s="151"/>
      <c r="X46" s="63"/>
      <c r="Y46" s="150"/>
      <c r="Z46" s="534"/>
      <c r="AA46" s="181"/>
      <c r="AB46" s="882"/>
      <c r="AC46" s="151"/>
      <c r="AD46" s="63"/>
      <c r="AE46" s="150"/>
      <c r="AF46" s="823"/>
      <c r="AG46" s="181"/>
      <c r="AH46" s="882"/>
      <c r="AI46" s="151"/>
      <c r="AJ46" s="63"/>
      <c r="AK46" s="150"/>
      <c r="AL46" s="823"/>
      <c r="AM46" s="108"/>
      <c r="AN46" s="183"/>
      <c r="AO46" s="188"/>
      <c r="AP46" s="185"/>
    </row>
    <row r="47" spans="2:42" s="111" customFormat="1" ht="30" customHeight="1" thickBot="1" x14ac:dyDescent="0.45">
      <c r="C47" s="109"/>
      <c r="D47" s="548"/>
      <c r="E47" s="155"/>
      <c r="F47" s="116"/>
      <c r="G47" s="154"/>
      <c r="H47" s="155"/>
      <c r="I47" s="154"/>
      <c r="J47" s="854" t="s">
        <v>463</v>
      </c>
      <c r="K47" s="141"/>
      <c r="L47" s="175"/>
      <c r="M47" s="117"/>
      <c r="N47" s="795"/>
      <c r="P47" s="991" t="s">
        <v>462</v>
      </c>
      <c r="Q47" s="141"/>
      <c r="R47" s="52"/>
      <c r="S47" s="140"/>
      <c r="T47" s="808"/>
      <c r="U47" s="113"/>
      <c r="V47" s="991" t="s">
        <v>462</v>
      </c>
      <c r="W47" s="151"/>
      <c r="X47" s="63"/>
      <c r="Y47" s="150"/>
      <c r="Z47" s="534"/>
      <c r="AA47" s="181"/>
      <c r="AB47" s="883" t="s">
        <v>464</v>
      </c>
      <c r="AC47" s="151"/>
      <c r="AD47" s="63"/>
      <c r="AE47" s="150"/>
      <c r="AF47" s="823"/>
      <c r="AG47" s="181"/>
      <c r="AH47" s="883" t="s">
        <v>464</v>
      </c>
      <c r="AI47" s="151"/>
      <c r="AJ47" s="63"/>
      <c r="AK47" s="150"/>
      <c r="AL47" s="823"/>
      <c r="AM47" s="154"/>
      <c r="AN47" s="189"/>
      <c r="AO47" s="188"/>
      <c r="AP47" s="185"/>
    </row>
    <row r="48" spans="2:42" s="111" customFormat="1" ht="30" customHeight="1" thickBot="1" x14ac:dyDescent="0.45">
      <c r="C48" s="109"/>
      <c r="D48" s="548"/>
      <c r="E48" s="155"/>
      <c r="F48" s="116"/>
      <c r="G48" s="154"/>
      <c r="H48" s="155"/>
      <c r="I48" s="154"/>
      <c r="J48" s="855" t="s">
        <v>85</v>
      </c>
      <c r="K48" s="142">
        <v>10</v>
      </c>
      <c r="L48" s="66" t="str">
        <f>B15</f>
        <v>Jason Pretorius</v>
      </c>
      <c r="M48" s="191"/>
      <c r="N48" s="800"/>
      <c r="P48" s="992" t="s">
        <v>472</v>
      </c>
      <c r="Q48" s="142">
        <v>14</v>
      </c>
      <c r="R48" s="53" t="str">
        <f>IF(N23=3,L20,L23)</f>
        <v>Bernard Wentzel</v>
      </c>
      <c r="S48" s="156"/>
      <c r="T48" s="812"/>
      <c r="U48" s="113"/>
      <c r="V48" s="992"/>
      <c r="W48" s="152">
        <v>16</v>
      </c>
      <c r="X48" s="64">
        <f>IF(T36=3,R33,R36)</f>
        <v>0</v>
      </c>
      <c r="Y48" s="153"/>
      <c r="Z48" s="532"/>
      <c r="AA48" s="181"/>
      <c r="AB48" s="884"/>
      <c r="AC48" s="152">
        <v>15</v>
      </c>
      <c r="AD48" s="64">
        <f>+X54</f>
        <v>0</v>
      </c>
      <c r="AE48" s="153"/>
      <c r="AF48" s="821"/>
      <c r="AG48" s="149"/>
      <c r="AH48" s="884"/>
      <c r="AI48" s="152">
        <v>14</v>
      </c>
      <c r="AJ48" s="64" t="str">
        <f>+AD51</f>
        <v>Bernard Wentzel</v>
      </c>
      <c r="AK48" s="153"/>
      <c r="AL48" s="821"/>
      <c r="AM48" s="180"/>
      <c r="AN48" s="183"/>
      <c r="AO48" s="186">
        <v>14</v>
      </c>
      <c r="AP48" s="187"/>
    </row>
    <row r="49" spans="1:42" s="111" customFormat="1" ht="30" customHeight="1" x14ac:dyDescent="0.4">
      <c r="C49" s="109"/>
      <c r="D49" s="195"/>
      <c r="E49" s="109"/>
      <c r="F49" s="110"/>
      <c r="G49" s="108"/>
      <c r="H49" s="817"/>
      <c r="I49" s="154"/>
      <c r="J49" s="852" t="s">
        <v>460</v>
      </c>
      <c r="K49" s="137"/>
      <c r="L49" s="169"/>
      <c r="M49" s="112"/>
      <c r="N49" s="794"/>
      <c r="P49" s="852" t="s">
        <v>460</v>
      </c>
      <c r="Q49" s="137"/>
      <c r="R49" s="54"/>
      <c r="S49" s="138"/>
      <c r="T49" s="807"/>
      <c r="U49" s="113"/>
      <c r="V49" s="989" t="s">
        <v>460</v>
      </c>
      <c r="W49" s="145"/>
      <c r="X49" s="65"/>
      <c r="Y49" s="147"/>
      <c r="Z49" s="533"/>
      <c r="AA49" s="181"/>
      <c r="AB49" s="881" t="s">
        <v>460</v>
      </c>
      <c r="AC49" s="145"/>
      <c r="AD49" s="65"/>
      <c r="AE49" s="147"/>
      <c r="AF49" s="822"/>
      <c r="AG49" s="181"/>
      <c r="AH49" s="881" t="s">
        <v>460</v>
      </c>
      <c r="AI49" s="145"/>
      <c r="AJ49" s="65"/>
      <c r="AK49" s="147"/>
      <c r="AL49" s="822"/>
      <c r="AM49" s="108"/>
      <c r="AN49" s="183"/>
      <c r="AO49" s="184"/>
      <c r="AP49" s="185"/>
    </row>
    <row r="50" spans="1:42" s="111" customFormat="1" ht="30" customHeight="1" x14ac:dyDescent="0.4">
      <c r="C50" s="109"/>
      <c r="D50" s="195"/>
      <c r="E50" s="109"/>
      <c r="F50" s="110"/>
      <c r="G50" s="108"/>
      <c r="H50" s="817"/>
      <c r="I50" s="108"/>
      <c r="J50" s="853">
        <f>J44+1</f>
        <v>130</v>
      </c>
      <c r="K50" s="139"/>
      <c r="L50" s="175"/>
      <c r="M50" s="117"/>
      <c r="N50" s="795"/>
      <c r="P50" s="853">
        <f>P44+1</f>
        <v>138</v>
      </c>
      <c r="Q50" s="139"/>
      <c r="R50" s="52"/>
      <c r="S50" s="140"/>
      <c r="T50" s="808"/>
      <c r="U50" s="113"/>
      <c r="V50" s="990">
        <f>V44+1</f>
        <v>146</v>
      </c>
      <c r="W50" s="148"/>
      <c r="X50" s="63"/>
      <c r="Y50" s="150"/>
      <c r="Z50" s="534"/>
      <c r="AA50" s="181"/>
      <c r="AB50" s="882">
        <f>AB44+1</f>
        <v>154</v>
      </c>
      <c r="AC50" s="148"/>
      <c r="AD50" s="63"/>
      <c r="AE50" s="150"/>
      <c r="AF50" s="823"/>
      <c r="AG50" s="181"/>
      <c r="AH50" s="882">
        <f>AH44+1</f>
        <v>162</v>
      </c>
      <c r="AI50" s="148"/>
      <c r="AJ50" s="63"/>
      <c r="AK50" s="150"/>
      <c r="AL50" s="823"/>
      <c r="AM50" s="154"/>
      <c r="AN50" s="183"/>
      <c r="AO50" s="184"/>
      <c r="AP50" s="185"/>
    </row>
    <row r="51" spans="1:42" s="111" customFormat="1" ht="30" customHeight="1" thickBot="1" x14ac:dyDescent="0.45">
      <c r="D51" s="104"/>
      <c r="F51" s="92"/>
      <c r="G51" s="135"/>
      <c r="H51" s="888"/>
      <c r="I51" s="135"/>
      <c r="J51" s="854" t="s">
        <v>461</v>
      </c>
      <c r="K51" s="141">
        <v>8</v>
      </c>
      <c r="L51" s="175" t="str">
        <f>B13</f>
        <v>Aren Repko</v>
      </c>
      <c r="M51" s="117"/>
      <c r="N51" s="795"/>
      <c r="P51" s="854" t="s">
        <v>461</v>
      </c>
      <c r="Q51" s="141">
        <v>12</v>
      </c>
      <c r="R51" s="887" t="str">
        <f>IF(N36=3,L33,L36)</f>
        <v>Bye</v>
      </c>
      <c r="S51" s="140"/>
      <c r="T51" s="809">
        <v>0</v>
      </c>
      <c r="U51" s="113"/>
      <c r="V51" s="991" t="s">
        <v>461</v>
      </c>
      <c r="W51" s="151">
        <v>14</v>
      </c>
      <c r="X51" s="63" t="str">
        <f>IF(T48=3,R45,R48)</f>
        <v>Bernard Wentzel</v>
      </c>
      <c r="Y51" s="150"/>
      <c r="Z51" s="813"/>
      <c r="AA51" s="181"/>
      <c r="AB51" s="883" t="s">
        <v>461</v>
      </c>
      <c r="AC51" s="151">
        <v>14</v>
      </c>
      <c r="AD51" s="63" t="str">
        <f>+X51</f>
        <v>Bernard Wentzel</v>
      </c>
      <c r="AE51" s="150"/>
      <c r="AF51" s="820"/>
      <c r="AG51" s="181"/>
      <c r="AH51" s="883" t="s">
        <v>461</v>
      </c>
      <c r="AI51" s="151">
        <v>15</v>
      </c>
      <c r="AJ51" s="63">
        <f>+AD48</f>
        <v>0</v>
      </c>
      <c r="AK51" s="150"/>
      <c r="AL51" s="820">
        <v>0</v>
      </c>
      <c r="AM51" s="108"/>
      <c r="AN51" s="183"/>
      <c r="AO51" s="186">
        <v>15</v>
      </c>
      <c r="AP51" s="187"/>
    </row>
    <row r="52" spans="1:42" s="111" customFormat="1" ht="30" customHeight="1" x14ac:dyDescent="0.4">
      <c r="D52" s="104"/>
      <c r="F52" s="92"/>
      <c r="G52" s="135"/>
      <c r="H52" s="888"/>
      <c r="I52" s="135"/>
      <c r="J52" s="853">
        <v>7</v>
      </c>
      <c r="K52" s="141"/>
      <c r="L52" s="175"/>
      <c r="M52" s="117"/>
      <c r="N52" s="795"/>
      <c r="P52" s="853"/>
      <c r="Q52" s="141"/>
      <c r="R52" s="52"/>
      <c r="S52" s="140"/>
      <c r="T52" s="808"/>
      <c r="U52" s="113"/>
      <c r="V52" s="990">
        <v>6</v>
      </c>
      <c r="W52" s="151"/>
      <c r="X52" s="63"/>
      <c r="Y52" s="150"/>
      <c r="Z52" s="814"/>
      <c r="AA52" s="181"/>
      <c r="AB52" s="882">
        <v>7</v>
      </c>
      <c r="AC52" s="151"/>
      <c r="AD52" s="63"/>
      <c r="AE52" s="150"/>
      <c r="AF52" s="823"/>
      <c r="AG52" s="181"/>
      <c r="AH52" s="882">
        <v>5</v>
      </c>
      <c r="AI52" s="151"/>
      <c r="AJ52" s="63"/>
      <c r="AK52" s="150"/>
      <c r="AL52" s="823"/>
      <c r="AM52" s="176"/>
      <c r="AN52" s="183"/>
      <c r="AO52" s="188"/>
      <c r="AP52" s="185"/>
    </row>
    <row r="53" spans="1:42" s="111" customFormat="1" ht="30" customHeight="1" x14ac:dyDescent="0.4">
      <c r="D53" s="104"/>
      <c r="F53" s="92"/>
      <c r="G53" s="135"/>
      <c r="H53" s="888"/>
      <c r="I53" s="165"/>
      <c r="J53" s="854" t="s">
        <v>463</v>
      </c>
      <c r="K53" s="141"/>
      <c r="L53" s="175"/>
      <c r="M53" s="117"/>
      <c r="N53" s="795"/>
      <c r="P53" s="854" t="s">
        <v>463</v>
      </c>
      <c r="Q53" s="141"/>
      <c r="R53" s="52"/>
      <c r="S53" s="140"/>
      <c r="T53" s="808"/>
      <c r="U53" s="113"/>
      <c r="V53" s="991" t="s">
        <v>462</v>
      </c>
      <c r="W53" s="151"/>
      <c r="X53" s="63"/>
      <c r="Y53" s="150"/>
      <c r="Z53" s="814"/>
      <c r="AA53" s="181"/>
      <c r="AB53" s="883" t="s">
        <v>464</v>
      </c>
      <c r="AC53" s="151"/>
      <c r="AD53" s="63"/>
      <c r="AE53" s="150"/>
      <c r="AF53" s="823"/>
      <c r="AG53" s="181"/>
      <c r="AH53" s="883" t="s">
        <v>464</v>
      </c>
      <c r="AI53" s="151"/>
      <c r="AJ53" s="63"/>
      <c r="AK53" s="150"/>
      <c r="AL53" s="823"/>
      <c r="AM53" s="154"/>
      <c r="AN53" s="192"/>
      <c r="AO53" s="188"/>
      <c r="AP53" s="185"/>
    </row>
    <row r="54" spans="1:42" s="111" customFormat="1" ht="30" customHeight="1" thickBot="1" x14ac:dyDescent="0.45">
      <c r="D54" s="104"/>
      <c r="F54" s="92"/>
      <c r="G54" s="135"/>
      <c r="H54" s="888"/>
      <c r="I54" s="135"/>
      <c r="J54" s="855" t="s">
        <v>18</v>
      </c>
      <c r="K54" s="142">
        <v>9</v>
      </c>
      <c r="L54" s="66" t="str">
        <f>B14</f>
        <v>Nathan Arnoldi</v>
      </c>
      <c r="M54" s="124"/>
      <c r="N54" s="798"/>
      <c r="P54" s="855"/>
      <c r="Q54" s="142">
        <v>13</v>
      </c>
      <c r="R54" s="53">
        <f>IF(N29=3,L27,L29)</f>
        <v>0</v>
      </c>
      <c r="S54" s="144"/>
      <c r="T54" s="810">
        <v>3</v>
      </c>
      <c r="U54" s="113"/>
      <c r="V54" s="992" t="s">
        <v>83</v>
      </c>
      <c r="W54" s="152">
        <v>15</v>
      </c>
      <c r="X54" s="64">
        <f>IF(T42=3,R39,R42)</f>
        <v>0</v>
      </c>
      <c r="Y54" s="153"/>
      <c r="Z54" s="815"/>
      <c r="AA54" s="181"/>
      <c r="AB54" s="884" t="s">
        <v>467</v>
      </c>
      <c r="AC54" s="152">
        <v>16</v>
      </c>
      <c r="AD54" s="64">
        <f>+X48</f>
        <v>0</v>
      </c>
      <c r="AE54" s="153"/>
      <c r="AF54" s="821"/>
      <c r="AG54" s="149"/>
      <c r="AH54" s="884" t="s">
        <v>471</v>
      </c>
      <c r="AI54" s="152">
        <v>16</v>
      </c>
      <c r="AJ54" s="64">
        <f>+AD54</f>
        <v>0</v>
      </c>
      <c r="AK54" s="153"/>
      <c r="AL54" s="821">
        <v>3</v>
      </c>
      <c r="AM54" s="171"/>
      <c r="AN54" s="107"/>
      <c r="AO54" s="186">
        <v>16</v>
      </c>
      <c r="AP54" s="187"/>
    </row>
    <row r="55" spans="1:42" s="80" customFormat="1" ht="24.95" customHeight="1" x14ac:dyDescent="0.4">
      <c r="A55" s="78"/>
      <c r="B55" s="78"/>
      <c r="D55" s="104"/>
      <c r="E55" s="78"/>
      <c r="F55" s="77"/>
      <c r="G55" s="157"/>
      <c r="H55" s="802"/>
      <c r="I55" s="81"/>
      <c r="J55" s="104"/>
      <c r="L55" s="103"/>
      <c r="M55" s="81"/>
      <c r="N55" s="801"/>
      <c r="O55" s="157"/>
      <c r="P55" s="104"/>
      <c r="Q55" s="78"/>
      <c r="R55" s="21"/>
      <c r="S55" s="157"/>
      <c r="T55" s="802"/>
      <c r="U55" s="157"/>
      <c r="V55" s="104"/>
      <c r="W55" s="78"/>
      <c r="X55" s="78"/>
      <c r="Y55" s="157"/>
      <c r="Z55" s="76"/>
      <c r="AA55" s="157"/>
      <c r="AB55" s="104"/>
      <c r="AC55" s="78"/>
      <c r="AD55" s="78"/>
      <c r="AE55" s="157"/>
      <c r="AF55" s="825"/>
      <c r="AG55" s="75"/>
      <c r="AH55" s="104"/>
      <c r="AI55" s="78"/>
      <c r="AJ55" s="78"/>
      <c r="AK55" s="157"/>
      <c r="AL55" s="825"/>
      <c r="AM55" s="75"/>
      <c r="AN55" s="78"/>
      <c r="AO55" s="111"/>
      <c r="AP55" s="78"/>
    </row>
  </sheetData>
  <sheetProtection password="CE28" sheet="1" objects="1" scenarios="1"/>
  <mergeCells count="5">
    <mergeCell ref="A1:AI1"/>
    <mergeCell ref="A2:AI2"/>
    <mergeCell ref="E3:AC4"/>
    <mergeCell ref="D36:H37"/>
    <mergeCell ref="D5:H5"/>
  </mergeCells>
  <pageMargins left="0.7" right="0.7" top="0.75" bottom="0.75" header="0.3" footer="0.3"/>
  <pageSetup paperSize="9" scale="58" orientation="portrait" r:id="rId1"/>
  <rowBreaks count="1" manualBreakCount="1">
    <brk id="36" max="16383" man="1"/>
  </rowBreaks>
  <colBreaks count="1" manualBreakCount="1">
    <brk id="1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GIRLS ENTRIES</vt:lpstr>
      <vt:lpstr>GIRLS u11-13 A</vt:lpstr>
      <vt:lpstr>GIRLS u11-13 B</vt:lpstr>
      <vt:lpstr>GIRLS u14-16</vt:lpstr>
      <vt:lpstr>GIRLS u19</vt:lpstr>
      <vt:lpstr>BOYS ENTRIES</vt:lpstr>
      <vt:lpstr>BOYS u11</vt:lpstr>
      <vt:lpstr>BOYS u11 9-13</vt:lpstr>
      <vt:lpstr>BOYS u13</vt:lpstr>
      <vt:lpstr>BOYS u13 17-21</vt:lpstr>
      <vt:lpstr>BOYS u14</vt:lpstr>
      <vt:lpstr>BOYS u16</vt:lpstr>
      <vt:lpstr>BOYS u19</vt:lpstr>
      <vt:lpstr>'BOYS ENTRIES'!formdata_9</vt:lpstr>
      <vt:lpstr>'GIRLS ENTRIES'!formdata_9</vt:lpstr>
      <vt:lpstr>'BOYS u11'!Print_Area</vt:lpstr>
      <vt:lpstr>'BOYS u19'!Print_Area</vt:lpstr>
      <vt:lpstr>'GIRLS u11-13 A'!Print_Area</vt:lpstr>
      <vt:lpstr>'GIRLS u11-13 B'!Print_Area</vt:lpstr>
      <vt:lpstr>'GIRLS u14-16'!Print_Area</vt:lpstr>
      <vt:lpstr>'GIRLS u19'!Print_Area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Gauteng Jnr Squash</dc:creator>
  <cp:lastModifiedBy>Brett Cousins</cp:lastModifiedBy>
  <cp:lastPrinted>2015-09-10T03:20:41Z</cp:lastPrinted>
  <dcterms:created xsi:type="dcterms:W3CDTF">2013-04-05T08:54:09Z</dcterms:created>
  <dcterms:modified xsi:type="dcterms:W3CDTF">2015-09-11T08:35:06Z</dcterms:modified>
</cp:coreProperties>
</file>